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opez\Documents\Libot Tayo with Lily 2026\Debt Consolidation Excel Template - Systems &amp; Productivity\"/>
    </mc:Choice>
  </mc:AlternateContent>
  <xr:revisionPtr revIDLastSave="0" documentId="13_ncr:1_{DAF0C209-C343-4A34-96E7-0AA9BBFF8623}" xr6:coauthVersionLast="47" xr6:coauthVersionMax="47" xr10:uidLastSave="{00000000-0000-0000-0000-000000000000}"/>
  <bookViews>
    <workbookView xWindow="-98" yWindow="-98" windowWidth="21795" windowHeight="14235" xr2:uid="{00000000-000D-0000-FFFF-FFFF00000000}"/>
  </bookViews>
  <sheets>
    <sheet name="LibotTayo with Lily" sheetId="1" r:id="rId1"/>
    <sheet name="DebtEntry-FREE" sheetId="3" r:id="rId2"/>
    <sheet name="Decision Board" sheetId="6" r:id="rId3"/>
    <sheet name="Options" sheetId="4" r:id="rId4"/>
    <sheet name="DebtEntry-AUTOCOMPUTES" sheetId="5" r:id="rId5"/>
  </sheets>
  <definedNames>
    <definedName name="_xlnm._FilterDatabase" localSheetId="1" hidden="1">'DebtEntry-FREE'!#REF!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6" l="1" a="1"/>
  <c r="B43" i="6" s="1"/>
  <c r="C26" i="6"/>
  <c r="C27" i="6"/>
  <c r="C28" i="6"/>
  <c r="C29" i="6"/>
  <c r="C30" i="6"/>
  <c r="C31" i="6"/>
  <c r="C32" i="6"/>
  <c r="C33" i="6"/>
  <c r="C34" i="6"/>
  <c r="F34" i="6" s="1"/>
  <c r="C38" i="6"/>
  <c r="K3" i="5"/>
  <c r="K199" i="5"/>
  <c r="K198" i="5"/>
  <c r="K197" i="5"/>
  <c r="K196" i="5"/>
  <c r="K195" i="5"/>
  <c r="K194" i="5"/>
  <c r="K193" i="5"/>
  <c r="K192" i="5"/>
  <c r="K191" i="5"/>
  <c r="K190" i="5"/>
  <c r="K189" i="5"/>
  <c r="K188" i="5"/>
  <c r="K187" i="5"/>
  <c r="K186" i="5"/>
  <c r="K185" i="5"/>
  <c r="K184" i="5"/>
  <c r="K183" i="5"/>
  <c r="K182" i="5"/>
  <c r="K181" i="5"/>
  <c r="K180" i="5"/>
  <c r="K179" i="5"/>
  <c r="K178" i="5"/>
  <c r="K177" i="5"/>
  <c r="K176" i="5"/>
  <c r="K175" i="5"/>
  <c r="K174" i="5"/>
  <c r="K173" i="5"/>
  <c r="K172" i="5"/>
  <c r="K171" i="5"/>
  <c r="K170" i="5"/>
  <c r="K169" i="5"/>
  <c r="K168" i="5"/>
  <c r="K167" i="5"/>
  <c r="K166" i="5"/>
  <c r="K165" i="5"/>
  <c r="K164" i="5"/>
  <c r="K163" i="5"/>
  <c r="K162" i="5"/>
  <c r="K161" i="5"/>
  <c r="K160" i="5"/>
  <c r="K159" i="5"/>
  <c r="K158" i="5"/>
  <c r="K157" i="5"/>
  <c r="K156" i="5"/>
  <c r="K155" i="5"/>
  <c r="K154" i="5"/>
  <c r="K153" i="5"/>
  <c r="K152" i="5"/>
  <c r="K151" i="5"/>
  <c r="K150" i="5"/>
  <c r="K149" i="5"/>
  <c r="K148" i="5"/>
  <c r="K147" i="5"/>
  <c r="K146" i="5"/>
  <c r="K145" i="5"/>
  <c r="K144" i="5"/>
  <c r="K143" i="5"/>
  <c r="K142" i="5"/>
  <c r="K141" i="5"/>
  <c r="K140" i="5"/>
  <c r="K139" i="5"/>
  <c r="K138" i="5"/>
  <c r="K137" i="5"/>
  <c r="K136" i="5"/>
  <c r="K135" i="5"/>
  <c r="K134" i="5"/>
  <c r="K133" i="5"/>
  <c r="K132" i="5"/>
  <c r="K131" i="5"/>
  <c r="K130" i="5"/>
  <c r="K129" i="5"/>
  <c r="K128" i="5"/>
  <c r="K127" i="5"/>
  <c r="K126" i="5"/>
  <c r="K125" i="5"/>
  <c r="K124" i="5"/>
  <c r="K123" i="5"/>
  <c r="K122" i="5"/>
  <c r="K121" i="5"/>
  <c r="K120" i="5"/>
  <c r="K119" i="5"/>
  <c r="K118" i="5"/>
  <c r="K117" i="5"/>
  <c r="K116" i="5"/>
  <c r="K115" i="5"/>
  <c r="K114" i="5"/>
  <c r="K113" i="5"/>
  <c r="K112" i="5"/>
  <c r="K111" i="5"/>
  <c r="K110" i="5"/>
  <c r="K109" i="5"/>
  <c r="K108" i="5"/>
  <c r="K107" i="5"/>
  <c r="K106" i="5"/>
  <c r="K105" i="5"/>
  <c r="K104" i="5"/>
  <c r="K103" i="5"/>
  <c r="K102" i="5"/>
  <c r="K101" i="5"/>
  <c r="K100" i="5"/>
  <c r="K99" i="5"/>
  <c r="K98" i="5"/>
  <c r="K97" i="5"/>
  <c r="K96" i="5"/>
  <c r="K95" i="5"/>
  <c r="K94" i="5"/>
  <c r="K93" i="5"/>
  <c r="K92" i="5"/>
  <c r="K91" i="5"/>
  <c r="K90" i="5"/>
  <c r="K89" i="5"/>
  <c r="K88" i="5"/>
  <c r="K87" i="5"/>
  <c r="K86" i="5"/>
  <c r="K85" i="5"/>
  <c r="K84" i="5"/>
  <c r="K83" i="5"/>
  <c r="K82" i="5"/>
  <c r="K81" i="5"/>
  <c r="K80" i="5"/>
  <c r="K79" i="5"/>
  <c r="K78" i="5"/>
  <c r="K77" i="5"/>
  <c r="K76" i="5"/>
  <c r="K75" i="5"/>
  <c r="K74" i="5"/>
  <c r="K73" i="5"/>
  <c r="K72" i="5"/>
  <c r="K71" i="5"/>
  <c r="K70" i="5"/>
  <c r="K69" i="5"/>
  <c r="K68" i="5"/>
  <c r="K67" i="5"/>
  <c r="K66" i="5"/>
  <c r="K65" i="5"/>
  <c r="K64" i="5"/>
  <c r="K63" i="5"/>
  <c r="K62" i="5"/>
  <c r="K61" i="5"/>
  <c r="K60" i="5"/>
  <c r="K59" i="5"/>
  <c r="K58" i="5"/>
  <c r="K57" i="5"/>
  <c r="K56" i="5"/>
  <c r="K55" i="5"/>
  <c r="K54" i="5"/>
  <c r="K53" i="5"/>
  <c r="K52" i="5"/>
  <c r="K51" i="5"/>
  <c r="K50" i="5"/>
  <c r="K49" i="5"/>
  <c r="K48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8" i="5"/>
  <c r="K7" i="5"/>
  <c r="K6" i="5"/>
  <c r="K5" i="5"/>
  <c r="K4" i="5"/>
  <c r="D2" i="5"/>
  <c r="K2" i="5"/>
  <c r="L199" i="5"/>
  <c r="L198" i="5"/>
  <c r="L197" i="5"/>
  <c r="L196" i="5"/>
  <c r="L195" i="5"/>
  <c r="L194" i="5"/>
  <c r="L193" i="5"/>
  <c r="L192" i="5"/>
  <c r="L191" i="5"/>
  <c r="L190" i="5"/>
  <c r="L189" i="5"/>
  <c r="L188" i="5"/>
  <c r="L187" i="5"/>
  <c r="L186" i="5"/>
  <c r="L185" i="5"/>
  <c r="L184" i="5"/>
  <c r="L183" i="5"/>
  <c r="L182" i="5"/>
  <c r="L181" i="5"/>
  <c r="L180" i="5"/>
  <c r="L179" i="5"/>
  <c r="L178" i="5"/>
  <c r="L177" i="5"/>
  <c r="L176" i="5"/>
  <c r="L175" i="5"/>
  <c r="L174" i="5"/>
  <c r="L173" i="5"/>
  <c r="L172" i="5"/>
  <c r="L171" i="5"/>
  <c r="L170" i="5"/>
  <c r="L169" i="5"/>
  <c r="L168" i="5"/>
  <c r="L167" i="5"/>
  <c r="L166" i="5"/>
  <c r="L165" i="5"/>
  <c r="L164" i="5"/>
  <c r="L163" i="5"/>
  <c r="L162" i="5"/>
  <c r="L161" i="5"/>
  <c r="L160" i="5"/>
  <c r="L159" i="5"/>
  <c r="L158" i="5"/>
  <c r="L157" i="5"/>
  <c r="L156" i="5"/>
  <c r="L155" i="5"/>
  <c r="L154" i="5"/>
  <c r="L153" i="5"/>
  <c r="L152" i="5"/>
  <c r="L151" i="5"/>
  <c r="L150" i="5"/>
  <c r="L149" i="5"/>
  <c r="L148" i="5"/>
  <c r="L147" i="5"/>
  <c r="L146" i="5"/>
  <c r="L145" i="5"/>
  <c r="L144" i="5"/>
  <c r="L143" i="5"/>
  <c r="L142" i="5"/>
  <c r="L141" i="5"/>
  <c r="L140" i="5"/>
  <c r="L139" i="5"/>
  <c r="L138" i="5"/>
  <c r="L137" i="5"/>
  <c r="L136" i="5"/>
  <c r="L135" i="5"/>
  <c r="L134" i="5"/>
  <c r="L133" i="5"/>
  <c r="L132" i="5"/>
  <c r="L131" i="5"/>
  <c r="L130" i="5"/>
  <c r="L129" i="5"/>
  <c r="L128" i="5"/>
  <c r="L127" i="5"/>
  <c r="L126" i="5"/>
  <c r="L125" i="5"/>
  <c r="L124" i="5"/>
  <c r="L123" i="5"/>
  <c r="L122" i="5"/>
  <c r="L121" i="5"/>
  <c r="L120" i="5"/>
  <c r="L119" i="5"/>
  <c r="L118" i="5"/>
  <c r="L117" i="5"/>
  <c r="L116" i="5"/>
  <c r="L115" i="5"/>
  <c r="L114" i="5"/>
  <c r="L113" i="5"/>
  <c r="L112" i="5"/>
  <c r="L111" i="5"/>
  <c r="L110" i="5"/>
  <c r="L109" i="5"/>
  <c r="L108" i="5"/>
  <c r="L107" i="5"/>
  <c r="L106" i="5"/>
  <c r="L105" i="5"/>
  <c r="L104" i="5"/>
  <c r="L103" i="5"/>
  <c r="L102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L5" i="5"/>
  <c r="L4" i="5"/>
  <c r="L3" i="5"/>
  <c r="C9" i="6"/>
  <c r="D9" i="6" s="1"/>
  <c r="E9" i="6" s="1"/>
  <c r="F9" i="6" s="1"/>
  <c r="G9" i="6" s="1"/>
  <c r="H9" i="6" s="1"/>
  <c r="I9" i="6" s="1"/>
  <c r="J9" i="6" s="1"/>
  <c r="K9" i="6" s="1"/>
  <c r="M17" i="6"/>
  <c r="M18" i="6" s="1"/>
  <c r="M19" i="6" s="1"/>
  <c r="M20" i="6" s="1"/>
  <c r="L2" i="5"/>
  <c r="G30" i="6" l="1"/>
  <c r="G31" i="6"/>
  <c r="G33" i="6"/>
  <c r="D27" i="6"/>
  <c r="G26" i="6"/>
  <c r="D33" i="6"/>
  <c r="G27" i="6"/>
  <c r="D32" i="6"/>
  <c r="G29" i="6"/>
  <c r="G32" i="6"/>
  <c r="G28" i="6"/>
  <c r="D29" i="6"/>
  <c r="D31" i="6"/>
  <c r="D30" i="6"/>
  <c r="D26" i="6"/>
  <c r="D28" i="6"/>
  <c r="J232" i="3" l="1"/>
  <c r="J244" i="3" s="1"/>
  <c r="J256" i="3" s="1"/>
  <c r="J268" i="3" s="1"/>
  <c r="J280" i="3" s="1"/>
  <c r="J231" i="3"/>
  <c r="J243" i="3" s="1"/>
  <c r="J255" i="3" s="1"/>
  <c r="J267" i="3" s="1"/>
  <c r="J279" i="3" s="1"/>
  <c r="J230" i="3"/>
  <c r="J242" i="3" s="1"/>
  <c r="J254" i="3" s="1"/>
  <c r="J266" i="3" s="1"/>
  <c r="J278" i="3" s="1"/>
  <c r="J229" i="3"/>
  <c r="J241" i="3" s="1"/>
  <c r="J253" i="3" s="1"/>
  <c r="J265" i="3" s="1"/>
  <c r="J277" i="3" s="1"/>
  <c r="J228" i="3"/>
  <c r="J240" i="3" s="1"/>
  <c r="J252" i="3" s="1"/>
  <c r="J264" i="3" s="1"/>
  <c r="J276" i="3" s="1"/>
  <c r="J227" i="3"/>
  <c r="J239" i="3" s="1"/>
  <c r="J251" i="3" s="1"/>
  <c r="J263" i="3" s="1"/>
  <c r="J275" i="3" s="1"/>
  <c r="J226" i="3"/>
  <c r="J238" i="3" s="1"/>
  <c r="J250" i="3" s="1"/>
  <c r="J262" i="3" s="1"/>
  <c r="J274" i="3" s="1"/>
  <c r="J225" i="3"/>
  <c r="J237" i="3" s="1"/>
  <c r="J249" i="3" s="1"/>
  <c r="J261" i="3" s="1"/>
  <c r="J273" i="3" s="1"/>
  <c r="J224" i="3"/>
  <c r="J236" i="3" s="1"/>
  <c r="J248" i="3" s="1"/>
  <c r="J260" i="3" s="1"/>
  <c r="J272" i="3" s="1"/>
  <c r="J223" i="3"/>
  <c r="J235" i="3" s="1"/>
  <c r="J247" i="3" s="1"/>
  <c r="J259" i="3" s="1"/>
  <c r="J271" i="3" s="1"/>
  <c r="J222" i="3"/>
  <c r="J234" i="3" s="1"/>
  <c r="J246" i="3" s="1"/>
  <c r="J258" i="3" s="1"/>
  <c r="J270" i="3" s="1"/>
  <c r="J221" i="3"/>
  <c r="D37" i="3"/>
  <c r="D38" i="3" s="1"/>
  <c r="D39" i="3" s="1"/>
  <c r="D40" i="3" s="1"/>
  <c r="D41" i="3" s="1"/>
  <c r="D147" i="3"/>
  <c r="D148" i="3" s="1"/>
  <c r="D149" i="3" s="1"/>
  <c r="D150" i="3" s="1"/>
  <c r="D151" i="3" s="1"/>
  <c r="D152" i="3" s="1"/>
  <c r="D153" i="3" s="1"/>
  <c r="D154" i="3" s="1"/>
  <c r="D155" i="3" s="1"/>
  <c r="D144" i="3"/>
  <c r="D145" i="3" s="1"/>
  <c r="D123" i="3"/>
  <c r="D124" i="3" s="1"/>
  <c r="D125" i="3" s="1"/>
  <c r="D126" i="3" s="1"/>
  <c r="D127" i="3" s="1"/>
  <c r="D128" i="3" s="1"/>
  <c r="D129" i="3" s="1"/>
  <c r="D130" i="3" s="1"/>
  <c r="D131" i="3" s="1"/>
  <c r="D132" i="3" s="1"/>
  <c r="D133" i="3" s="1"/>
  <c r="D134" i="3" s="1"/>
  <c r="D135" i="3" s="1"/>
  <c r="D136" i="3" s="1"/>
  <c r="D137" i="3" s="1"/>
  <c r="D138" i="3" s="1"/>
  <c r="D139" i="3" s="1"/>
  <c r="D140" i="3" s="1"/>
  <c r="D141" i="3" s="1"/>
  <c r="D142" i="3" s="1"/>
  <c r="D96" i="3"/>
  <c r="D97" i="3" s="1"/>
  <c r="D98" i="3" s="1"/>
  <c r="D99" i="3" s="1"/>
  <c r="D100" i="3" s="1"/>
  <c r="D101" i="3" s="1"/>
  <c r="D102" i="3" s="1"/>
  <c r="D103" i="3" s="1"/>
  <c r="D104" i="3" s="1"/>
  <c r="D105" i="3" s="1"/>
  <c r="D106" i="3" s="1"/>
  <c r="D107" i="3" s="1"/>
  <c r="D108" i="3" s="1"/>
  <c r="D109" i="3" s="1"/>
  <c r="D110" i="3" s="1"/>
  <c r="D111" i="3" s="1"/>
  <c r="D112" i="3" s="1"/>
  <c r="D113" i="3" s="1"/>
  <c r="D114" i="3" s="1"/>
  <c r="D115" i="3" s="1"/>
  <c r="D116" i="3" s="1"/>
  <c r="D117" i="3" s="1"/>
  <c r="D118" i="3" s="1"/>
  <c r="D119" i="3" s="1"/>
  <c r="D120" i="3" s="1"/>
  <c r="D121" i="3" s="1"/>
  <c r="D89" i="3"/>
  <c r="D90" i="3" s="1"/>
  <c r="D91" i="3" s="1"/>
  <c r="D92" i="3" s="1"/>
  <c r="D93" i="3" s="1"/>
  <c r="D94" i="3" s="1"/>
  <c r="D85" i="3"/>
  <c r="D86" i="3" s="1"/>
  <c r="D87" i="3" s="1"/>
  <c r="D50" i="3"/>
  <c r="D51" i="3" s="1"/>
  <c r="D52" i="3" s="1"/>
  <c r="D53" i="3" s="1"/>
  <c r="D54" i="3" s="1"/>
  <c r="D55" i="3" s="1"/>
  <c r="D56" i="3" s="1"/>
  <c r="D57" i="3" s="1"/>
  <c r="D58" i="3" s="1"/>
  <c r="D59" i="3" s="1"/>
  <c r="D60" i="3" s="1"/>
  <c r="D61" i="3" s="1"/>
  <c r="D62" i="3" s="1"/>
  <c r="D63" i="3" s="1"/>
  <c r="D64" i="3" s="1"/>
  <c r="D65" i="3" s="1"/>
  <c r="D66" i="3" s="1"/>
  <c r="D67" i="3" s="1"/>
  <c r="D68" i="3" s="1"/>
  <c r="D69" i="3" s="1"/>
  <c r="D70" i="3" s="1"/>
  <c r="D71" i="3" s="1"/>
  <c r="D72" i="3" s="1"/>
  <c r="D73" i="3" s="1"/>
  <c r="D74" i="3" s="1"/>
  <c r="D75" i="3" s="1"/>
  <c r="D76" i="3" s="1"/>
  <c r="D77" i="3" s="1"/>
  <c r="D78" i="3" s="1"/>
  <c r="D79" i="3" s="1"/>
  <c r="D80" i="3" s="1"/>
  <c r="D81" i="3" s="1"/>
  <c r="D82" i="3" s="1"/>
  <c r="D83" i="3" s="1"/>
  <c r="J233" i="3" l="1"/>
  <c r="J245" i="3" s="1"/>
  <c r="J257" i="3" s="1"/>
  <c r="J269" i="3" s="1"/>
  <c r="B15" i="6" a="1"/>
  <c r="B15" i="6" s="1"/>
  <c r="B14" i="6" a="1"/>
  <c r="B14" i="6" s="1"/>
  <c r="B16" i="6" a="1"/>
  <c r="B16" i="6" s="1"/>
  <c r="E19" i="6" a="1"/>
  <c r="E19" i="6" s="1"/>
  <c r="D17" i="6" a="1"/>
  <c r="D17" i="6" s="1"/>
  <c r="D14" i="6" a="1"/>
  <c r="D14" i="6" s="1"/>
  <c r="F14" i="6" a="1"/>
  <c r="F14" i="6" s="1"/>
  <c r="F10" i="6" a="1"/>
  <c r="F10" i="6" s="1"/>
  <c r="D44" i="3"/>
  <c r="D45" i="3" s="1"/>
  <c r="D46" i="3" s="1"/>
  <c r="D47" i="3" s="1"/>
  <c r="D48" i="3" s="1"/>
  <c r="D6" i="3"/>
  <c r="D7" i="3" s="1"/>
  <c r="D8" i="3" s="1"/>
  <c r="D9" i="3" s="1"/>
  <c r="D10" i="3" s="1"/>
  <c r="D11" i="3" s="1"/>
  <c r="D12" i="3" s="1"/>
  <c r="D13" i="3" s="1"/>
  <c r="D14" i="3" s="1"/>
  <c r="D15" i="3" s="1"/>
  <c r="D16" i="3" s="1"/>
  <c r="D17" i="3" s="1"/>
  <c r="D18" i="3" s="1"/>
  <c r="D19" i="3" s="1"/>
  <c r="D20" i="3" s="1"/>
  <c r="D21" i="3" s="1"/>
  <c r="D22" i="3" s="1"/>
  <c r="D23" i="3" s="1"/>
  <c r="D24" i="3" s="1"/>
  <c r="D25" i="3" s="1"/>
  <c r="D26" i="3" s="1"/>
  <c r="D27" i="3" s="1"/>
  <c r="D28" i="3" s="1"/>
  <c r="D29" i="3" s="1"/>
  <c r="D30" i="3" s="1"/>
  <c r="D31" i="3" s="1"/>
  <c r="D32" i="3" s="1"/>
  <c r="D33" i="3" s="1"/>
  <c r="D34" i="3" s="1"/>
  <c r="D35" i="3" s="1"/>
  <c r="D204" i="3"/>
  <c r="D205" i="3" s="1"/>
  <c r="D157" i="3"/>
  <c r="D158" i="3" s="1"/>
  <c r="D159" i="3" s="1"/>
  <c r="D160" i="3" s="1"/>
  <c r="D161" i="3" s="1"/>
  <c r="D162" i="3" s="1"/>
  <c r="D163" i="3" s="1"/>
  <c r="D164" i="3" s="1"/>
  <c r="D165" i="3" s="1"/>
  <c r="D166" i="3" s="1"/>
  <c r="D167" i="3" s="1"/>
  <c r="D168" i="3" s="1"/>
  <c r="D169" i="3" s="1"/>
  <c r="D170" i="3" s="1"/>
  <c r="D171" i="3" s="1"/>
  <c r="D172" i="3" s="1"/>
  <c r="D173" i="3" s="1"/>
  <c r="D174" i="3" s="1"/>
  <c r="D175" i="3" s="1"/>
  <c r="D176" i="3" s="1"/>
  <c r="D177" i="3" s="1"/>
  <c r="D178" i="3" s="1"/>
  <c r="D179" i="3" s="1"/>
  <c r="D180" i="3" s="1"/>
  <c r="D181" i="3" s="1"/>
  <c r="D182" i="3" s="1"/>
  <c r="D183" i="3" s="1"/>
  <c r="D184" i="3" s="1"/>
  <c r="D185" i="3" s="1"/>
  <c r="C18" i="6" l="1" a="1"/>
  <c r="C18" i="6" s="1"/>
  <c r="F12" i="6" a="1"/>
  <c r="F12" i="6" s="1"/>
  <c r="C13" i="6" a="1"/>
  <c r="C13" i="6" s="1"/>
  <c r="B10" i="6" a="1"/>
  <c r="B10" i="6" s="1"/>
  <c r="D10" i="6" a="1"/>
  <c r="D10" i="6" s="1"/>
  <c r="F16" i="6" a="1"/>
  <c r="F16" i="6" s="1"/>
  <c r="E12" i="6" a="1"/>
  <c r="E12" i="6" s="1"/>
  <c r="C16" i="6" a="1"/>
  <c r="C16" i="6" s="1"/>
  <c r="C21" i="6" a="1"/>
  <c r="C21" i="6" s="1"/>
  <c r="E10" i="6" a="1"/>
  <c r="E10" i="6" s="1"/>
  <c r="F18" i="6" a="1"/>
  <c r="F18" i="6" s="1"/>
  <c r="E20" i="6" a="1"/>
  <c r="E20" i="6" s="1"/>
  <c r="B17" i="6" a="1"/>
  <c r="B17" i="6" s="1"/>
  <c r="B19" i="6" a="1"/>
  <c r="B19" i="6" s="1"/>
  <c r="E15" i="6" a="1"/>
  <c r="E15" i="6" s="1"/>
  <c r="F20" i="6" a="1"/>
  <c r="F20" i="6" s="1"/>
  <c r="D12" i="6" a="1"/>
  <c r="D12" i="6" s="1"/>
  <c r="B18" i="6" a="1"/>
  <c r="B18" i="6" s="1"/>
  <c r="C19" i="6" a="1"/>
  <c r="C19" i="6" s="1"/>
  <c r="F11" i="6" a="1"/>
  <c r="F11" i="6" s="1"/>
  <c r="E13" i="6" a="1"/>
  <c r="E13" i="6" s="1"/>
  <c r="B11" i="6" a="1"/>
  <c r="B11" i="6" s="1"/>
  <c r="B21" i="6" a="1"/>
  <c r="B21" i="6" s="1"/>
  <c r="E11" i="6" a="1"/>
  <c r="E11" i="6" s="1"/>
  <c r="F15" i="6" a="1"/>
  <c r="F15" i="6" s="1"/>
  <c r="D11" i="6" a="1"/>
  <c r="D11" i="6" s="1"/>
  <c r="C15" i="6" a="1"/>
  <c r="C15" i="6" s="1"/>
  <c r="C20" i="6" a="1"/>
  <c r="C20" i="6" s="1"/>
  <c r="E18" i="6" a="1"/>
  <c r="E18" i="6" s="1"/>
  <c r="F19" i="6" a="1"/>
  <c r="F19" i="6" s="1"/>
  <c r="D16" i="6" a="1"/>
  <c r="D16" i="6" s="1"/>
  <c r="C14" i="6" a="1"/>
  <c r="C14" i="6" s="1"/>
  <c r="C11" i="6" a="1"/>
  <c r="C11" i="6" s="1"/>
  <c r="D15" i="6" a="1"/>
  <c r="D15" i="6" s="1"/>
  <c r="F13" i="6" a="1"/>
  <c r="F13" i="6" s="1"/>
  <c r="E21" i="6" a="1"/>
  <c r="E21" i="6" s="1"/>
  <c r="B13" i="6" a="1"/>
  <c r="B13" i="6" s="1"/>
  <c r="C12" i="6" a="1"/>
  <c r="C12" i="6" s="1"/>
  <c r="E14" i="6" a="1"/>
  <c r="E14" i="6" s="1"/>
  <c r="F17" i="6" a="1"/>
  <c r="F17" i="6" s="1"/>
  <c r="D21" i="6" a="1"/>
  <c r="D21" i="6" s="1"/>
  <c r="C17" i="6" a="1"/>
  <c r="C17" i="6" s="1"/>
  <c r="B20" i="6" a="1"/>
  <c r="B20" i="6" s="1"/>
  <c r="D20" i="6" a="1"/>
  <c r="D20" i="6" s="1"/>
  <c r="F21" i="6" a="1"/>
  <c r="F21" i="6" s="1"/>
  <c r="E17" i="6" a="1"/>
  <c r="E17" i="6" s="1"/>
  <c r="B12" i="6" a="1"/>
  <c r="B12" i="6" s="1"/>
  <c r="C10" i="6" a="1"/>
  <c r="C10" i="6" s="1"/>
  <c r="D18" i="6" a="1"/>
  <c r="D18" i="6" s="1"/>
  <c r="E16" i="6" a="1"/>
  <c r="E16" i="6" s="1"/>
  <c r="D13" i="6" a="1"/>
  <c r="D13" i="6" s="1"/>
  <c r="D19" i="6" a="1"/>
  <c r="D19" i="6" s="1"/>
  <c r="G12" i="6" a="1"/>
  <c r="G12" i="6" s="1"/>
  <c r="G17" i="6" a="1"/>
  <c r="G17" i="6" s="1"/>
  <c r="G10" i="6" a="1"/>
  <c r="G10" i="6" s="1"/>
  <c r="G11" i="6" a="1"/>
  <c r="G11" i="6" s="1"/>
  <c r="G18" i="6" a="1"/>
  <c r="G18" i="6" s="1"/>
  <c r="G14" i="6" a="1"/>
  <c r="G14" i="6" s="1"/>
  <c r="G13" i="6" a="1"/>
  <c r="G13" i="6" s="1"/>
  <c r="G19" i="6" a="1"/>
  <c r="G19" i="6" s="1"/>
  <c r="G15" i="6" a="1"/>
  <c r="G15" i="6" s="1"/>
  <c r="G20" i="6" a="1"/>
  <c r="G20" i="6" s="1"/>
  <c r="G16" i="6" a="1"/>
  <c r="G16" i="6" s="1"/>
  <c r="G21" i="6" a="1"/>
  <c r="G21" i="6" s="1"/>
  <c r="H10" i="6" l="1" a="1"/>
  <c r="H10" i="6" s="1"/>
  <c r="H20" i="6" a="1"/>
  <c r="H20" i="6" s="1"/>
  <c r="H18" i="6" a="1"/>
  <c r="H18" i="6" s="1"/>
  <c r="H14" i="6" a="1"/>
  <c r="H14" i="6" s="1"/>
  <c r="H12" i="6" a="1"/>
  <c r="H12" i="6" s="1"/>
  <c r="H17" i="6" a="1"/>
  <c r="H17" i="6" s="1"/>
  <c r="H16" i="6" a="1"/>
  <c r="H16" i="6" s="1"/>
  <c r="H21" i="6" a="1"/>
  <c r="H21" i="6" s="1"/>
  <c r="H19" i="6" a="1"/>
  <c r="H19" i="6" s="1"/>
  <c r="H15" i="6" a="1"/>
  <c r="H15" i="6" s="1"/>
  <c r="H11" i="6" a="1"/>
  <c r="H11" i="6" s="1"/>
  <c r="H13" i="6" a="1"/>
  <c r="H13" i="6" s="1"/>
  <c r="I18" i="6" l="1" a="1"/>
  <c r="I18" i="6" s="1"/>
  <c r="I14" i="6" a="1"/>
  <c r="I14" i="6" s="1"/>
  <c r="I10" i="6" a="1"/>
  <c r="I10" i="6" s="1"/>
  <c r="I13" i="6" a="1"/>
  <c r="I13" i="6" s="1"/>
  <c r="I20" i="6" a="1"/>
  <c r="I20" i="6" s="1"/>
  <c r="I19" i="6" a="1"/>
  <c r="I19" i="6" s="1"/>
  <c r="I15" i="6" a="1"/>
  <c r="I15" i="6" s="1"/>
  <c r="I11" i="6" a="1"/>
  <c r="I11" i="6" s="1"/>
  <c r="I16" i="6" a="1"/>
  <c r="I16" i="6" s="1"/>
  <c r="I12" i="6" a="1"/>
  <c r="I12" i="6" s="1"/>
  <c r="I21" i="6" a="1"/>
  <c r="I21" i="6" s="1"/>
  <c r="I17" i="6" a="1"/>
  <c r="I17" i="6" s="1"/>
  <c r="J17" i="6" l="1" a="1"/>
  <c r="J17" i="6" s="1"/>
  <c r="J19" i="6" a="1"/>
  <c r="J19" i="6" s="1"/>
  <c r="J15" i="6" a="1"/>
  <c r="J15" i="6" s="1"/>
  <c r="J11" i="6" a="1"/>
  <c r="J11" i="6" s="1"/>
  <c r="J16" i="6" a="1"/>
  <c r="J16" i="6" s="1"/>
  <c r="J21" i="6" a="1"/>
  <c r="J21" i="6" s="1"/>
  <c r="J20" i="6" a="1"/>
  <c r="J20" i="6" s="1"/>
  <c r="J12" i="6" a="1"/>
  <c r="J12" i="6" s="1"/>
  <c r="J13" i="6" a="1"/>
  <c r="J13" i="6" s="1"/>
  <c r="J18" i="6" a="1"/>
  <c r="J18" i="6" s="1"/>
  <c r="J14" i="6" a="1"/>
  <c r="J14" i="6" s="1"/>
  <c r="J10" i="6" a="1"/>
  <c r="J10" i="6" s="1"/>
  <c r="K13" i="6" a="1"/>
  <c r="K13" i="6" s="1"/>
  <c r="K18" i="6" a="1"/>
  <c r="K18" i="6" s="1"/>
  <c r="K19" i="6" a="1"/>
  <c r="K19" i="6" s="1"/>
  <c r="K15" i="6" a="1"/>
  <c r="K15" i="6" s="1"/>
  <c r="K11" i="6" a="1"/>
  <c r="K11" i="6" s="1"/>
  <c r="K10" i="6" a="1"/>
  <c r="K10" i="6" s="1"/>
  <c r="K14" i="6" a="1"/>
  <c r="K14" i="6" s="1"/>
  <c r="K20" i="6" a="1"/>
  <c r="K20" i="6" s="1"/>
  <c r="K16" i="6" a="1"/>
  <c r="K16" i="6" s="1"/>
  <c r="K12" i="6" a="1"/>
  <c r="K12" i="6" s="1"/>
  <c r="K21" i="6" a="1"/>
  <c r="K21" i="6" s="1"/>
  <c r="K17" i="6" a="1"/>
  <c r="K17" i="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<sst xmlns="http://schemas.openxmlformats.org/spreadsheetml/2006/main" count="1693" uniqueCount="208">
  <si>
    <t>Year/Month</t>
  </si>
  <si>
    <t>January</t>
  </si>
  <si>
    <t>February</t>
  </si>
  <si>
    <t>March</t>
  </si>
  <si>
    <t>April</t>
  </si>
  <si>
    <t>BPI</t>
  </si>
  <si>
    <t>Ammortization</t>
  </si>
  <si>
    <t>May</t>
  </si>
  <si>
    <t>June</t>
  </si>
  <si>
    <t>July</t>
  </si>
  <si>
    <t>All</t>
  </si>
  <si>
    <t>August</t>
  </si>
  <si>
    <t>September</t>
  </si>
  <si>
    <t>October</t>
  </si>
  <si>
    <t>November</t>
  </si>
  <si>
    <t>December</t>
  </si>
  <si>
    <t>Description</t>
  </si>
  <si>
    <t>Count</t>
  </si>
  <si>
    <t>Month</t>
  </si>
  <si>
    <t>Amount Due</t>
  </si>
  <si>
    <t>Status</t>
  </si>
  <si>
    <t>Date of Transaction</t>
  </si>
  <si>
    <t>Year</t>
  </si>
  <si>
    <t>Use Type</t>
  </si>
  <si>
    <t>Current Bill</t>
  </si>
  <si>
    <t>Cash Loan-Mother</t>
  </si>
  <si>
    <t>Quarterly</t>
  </si>
  <si>
    <t>Start Date</t>
  </si>
  <si>
    <t>End Date</t>
  </si>
  <si>
    <t>Regular Charges</t>
  </si>
  <si>
    <t>Phone</t>
  </si>
  <si>
    <t>Retirement Fund</t>
  </si>
  <si>
    <t>Housing Loan</t>
  </si>
  <si>
    <t>Subscription 1</t>
  </si>
  <si>
    <t>Health Insurance Prepaid</t>
  </si>
  <si>
    <t>Pagibig Housing Loan</t>
  </si>
  <si>
    <t>Pagibig Multipurpose Loan</t>
  </si>
  <si>
    <t>SSS Salary Loan</t>
  </si>
  <si>
    <t>credit to cash</t>
  </si>
  <si>
    <t>Cash loan</t>
  </si>
  <si>
    <t>Housing Renovation</t>
  </si>
  <si>
    <t>Parents Loan</t>
  </si>
  <si>
    <t>Juan Loan</t>
  </si>
  <si>
    <t>Cash Loan</t>
  </si>
  <si>
    <t>Balance Conversion</t>
  </si>
  <si>
    <t>Phone2</t>
  </si>
  <si>
    <t>CASH PROMO</t>
  </si>
  <si>
    <t>East West</t>
  </si>
  <si>
    <t>American Express</t>
  </si>
  <si>
    <t>Credit Institution</t>
  </si>
  <si>
    <t>Transaction Status</t>
  </si>
  <si>
    <t>Welcome!</t>
  </si>
  <si>
    <t>@LibotTayoWithLily</t>
  </si>
  <si>
    <t>libottayo.com</t>
  </si>
  <si>
    <t>jalopez@libottayo.com</t>
  </si>
  <si>
    <t>This workbook was created after I realized that managing debt isn't just about paying bills.</t>
  </si>
  <si>
    <t>It's about understanding where your family stands financially, making informed decisions together, and creating a realistic path toward financial freedom.</t>
  </si>
  <si>
    <t>Use this template in the way that works best for your household.</t>
  </si>
  <si>
    <t>Remember, the goal isn't to become debt-free overnight. The goal is to stay informed, stay consistent, and make better financial decisions one month at a time.</t>
  </si>
  <si>
    <t>Wishing you clarity, peace of mind, and a stronger financial future.</t>
  </si>
  <si>
    <t>Love,</t>
  </si>
  <si>
    <t>Jelly Lopez-Cawili</t>
  </si>
  <si>
    <t>Help Me Help You</t>
  </si>
  <si>
    <t>Need an Excel solution tailored to your family, business, or organization?</t>
  </si>
  <si>
    <t>I design practical Excel dashboards and automation tools that simplify complex tasks and save you hours of manual work. If you have a process you'd like to improve, I'd love to help.</t>
  </si>
  <si>
    <t>Available Templates &amp; Services</t>
  </si>
  <si>
    <t>Personal Finance</t>
  </si>
  <si>
    <t>Household Financial Decision Board</t>
  </si>
  <si>
    <t>Debt Consolidation Dashboard</t>
  </si>
  <si>
    <t>Budget &amp; Cash Flow Planner</t>
  </si>
  <si>
    <t>Emergency Fund &amp; Savings Tracker</t>
  </si>
  <si>
    <t>Net Worth Tracker</t>
  </si>
  <si>
    <t>Retirement Projection Dashboard</t>
  </si>
  <si>
    <t>Property Management</t>
  </si>
  <si>
    <t>Rental Contract Auto-Fill &amp; Tracker</t>
  </si>
  <si>
    <t>Unit &amp; Parking Management Dashboard</t>
  </si>
  <si>
    <t>Tenant Payment Monitoring</t>
  </si>
  <si>
    <t>Business &amp; Operations</t>
  </si>
  <si>
    <t>Custom Management Reports</t>
  </si>
  <si>
    <t>KPI &amp; Executive Dashboards</t>
  </si>
  <si>
    <t>Financial Reporting Templates</t>
  </si>
  <si>
    <t>Sales &amp; Expense Trackers</t>
  </si>
  <si>
    <t>Project &amp; Task Monitoring</t>
  </si>
  <si>
    <t>Process Automation using Excel</t>
  </si>
  <si>
    <t>Custom Excel Solutions</t>
  </si>
  <si>
    <t>Need something unique? I also create customized Excel workbooks based on your specific workflow, reports, and business requirements.</t>
  </si>
  <si>
    <t>📧 Contact: jalopez@libottayo.com</t>
  </si>
  <si>
    <t>Because every family and every business deserves clear, organized, and actionable data.</t>
  </si>
  <si>
    <t xml:space="preserve">I built this template for my own family so my husband and I could finally see the complete picture of our finances in one place. Instead of feeling overwhelmed by multiple loans, credit cards, </t>
  </si>
  <si>
    <t>and monthly obligations, we now have a dashboard that helps us plan, prioritize, and look ahead with confidence.</t>
  </si>
  <si>
    <t>Available Now</t>
  </si>
  <si>
    <t>Ongoing Development</t>
  </si>
  <si>
    <r>
      <t xml:space="preserve">🌐 </t>
    </r>
    <r>
      <rPr>
        <b/>
        <sz val="11"/>
        <color theme="1"/>
        <rFont val="Courier New"/>
        <family val="3"/>
      </rPr>
      <t>Website:</t>
    </r>
    <r>
      <rPr>
        <sz val="11"/>
        <color theme="1"/>
        <rFont val="Courier New"/>
        <family val="3"/>
      </rPr>
      <t xml:space="preserve"> https://libottayo.com/category/systems-productivity/</t>
    </r>
  </si>
  <si>
    <t>Note</t>
  </si>
  <si>
    <t>Column A</t>
  </si>
  <si>
    <t>Column B</t>
  </si>
  <si>
    <t>Add the different institution you currently have credit.</t>
  </si>
  <si>
    <t>Column C</t>
  </si>
  <si>
    <t>Tells you what type of payment term</t>
  </si>
  <si>
    <t>Category of where you used the credit.</t>
  </si>
  <si>
    <t>Message me for custom finance assistance</t>
  </si>
  <si>
    <t>Know where your money goes today, so you can choose where your future goes tomorrow.</t>
  </si>
  <si>
    <t xml:space="preserve">Your privacy is important to me. For custom projects involving sensitive financial </t>
  </si>
  <si>
    <r>
      <t xml:space="preserve">or business information, a </t>
    </r>
    <r>
      <rPr>
        <b/>
        <sz val="11"/>
        <color theme="1"/>
        <rFont val="Courier New"/>
        <family val="3"/>
      </rPr>
      <t xml:space="preserve">Non-Disclosure Agreement (NDA) </t>
    </r>
    <r>
      <rPr>
        <sz val="11"/>
        <color theme="1"/>
        <rFont val="Courier New"/>
        <family val="3"/>
      </rPr>
      <t xml:space="preserve">is signed at the start of </t>
    </r>
  </si>
  <si>
    <t>every engagement to ensure your data remains secure and confidential.</t>
  </si>
  <si>
    <r>
      <t xml:space="preserve">or business information, a </t>
    </r>
    <r>
      <rPr>
        <b/>
        <i/>
        <sz val="11"/>
        <color theme="1"/>
        <rFont val="Courier New"/>
        <family val="3"/>
      </rPr>
      <t xml:space="preserve">Non-Disclosure Agreement (NDA) </t>
    </r>
    <r>
      <rPr>
        <i/>
        <sz val="11"/>
        <color theme="1"/>
        <rFont val="Courier New"/>
        <family val="3"/>
      </rPr>
      <t xml:space="preserve">is signed at the start of </t>
    </r>
  </si>
  <si>
    <t>Debt Entry Sheet</t>
  </si>
  <si>
    <t>✅</t>
  </si>
  <si>
    <t>✅ (Custom categories)</t>
  </si>
  <si>
    <t>❌</t>
  </si>
  <si>
    <t>Financial Health Score</t>
  </si>
  <si>
    <t>Emergency Fund Tracker</t>
  </si>
  <si>
    <t>Debt Snowball Strategy</t>
  </si>
  <si>
    <t>Debt Avalanche Strategy</t>
  </si>
  <si>
    <t>Extra Payment Simulator</t>
  </si>
  <si>
    <t>STARTS ₱999</t>
  </si>
  <si>
    <t>FREE</t>
  </si>
  <si>
    <t>INCLUSION</t>
  </si>
  <si>
    <t>Institution</t>
  </si>
  <si>
    <t>Debt Type</t>
  </si>
  <si>
    <t>Category</t>
  </si>
  <si>
    <t>Original Loan</t>
  </si>
  <si>
    <t>Current Balance</t>
  </si>
  <si>
    <t>Interest</t>
  </si>
  <si>
    <t>Monthly Payment</t>
  </si>
  <si>
    <t>Due Date</t>
  </si>
  <si>
    <t>Personal Loan</t>
  </si>
  <si>
    <t>Auto Loan</t>
  </si>
  <si>
    <t>Salary Loan</t>
  </si>
  <si>
    <t>Business Loan</t>
  </si>
  <si>
    <t>Family Borrowing</t>
  </si>
  <si>
    <t>Educational Loan</t>
  </si>
  <si>
    <t>Credit Card - Bank of Commerce Gold</t>
  </si>
  <si>
    <t>Credit Card - Security Bank MC</t>
  </si>
  <si>
    <t>Credit Card - RCBC Flex</t>
  </si>
  <si>
    <t>Credit Card - RCBC</t>
  </si>
  <si>
    <t>Credit Card - Unionbank Platinum</t>
  </si>
  <si>
    <t>Credit Card - HSBC Cash Back Visa</t>
  </si>
  <si>
    <t>Credit Card - BPI Petron</t>
  </si>
  <si>
    <t>Credit Card - BPI Amore</t>
  </si>
  <si>
    <t>Bank Housing Loan</t>
  </si>
  <si>
    <t>SSS Educational Loan</t>
  </si>
  <si>
    <t>Terms</t>
  </si>
  <si>
    <t>Analytics</t>
  </si>
  <si>
    <t>Average Monthly Expenses</t>
  </si>
  <si>
    <t>Emergency Fund Goal</t>
  </si>
  <si>
    <t>Current Savings</t>
  </si>
  <si>
    <t>%</t>
  </si>
  <si>
    <t>Current Age</t>
  </si>
  <si>
    <t>Monthly Investment</t>
  </si>
  <si>
    <t>Expected Return</t>
  </si>
  <si>
    <t>Desired Retirement Age</t>
  </si>
  <si>
    <t>Expected Monthly Retirement Income</t>
  </si>
  <si>
    <t>Age</t>
  </si>
  <si>
    <t>Passive Income</t>
  </si>
  <si>
    <t>Light</t>
  </si>
  <si>
    <t>Readiness %</t>
  </si>
  <si>
    <t>Debt Monthly Preview</t>
  </si>
  <si>
    <t>Credit Cards</t>
  </si>
  <si>
    <t>Housing Loans</t>
  </si>
  <si>
    <t>Personal Loans</t>
  </si>
  <si>
    <t>Business Loans</t>
  </si>
  <si>
    <t>Educational Loans</t>
  </si>
  <si>
    <t>Vehicle Loans</t>
  </si>
  <si>
    <t>Family Borrowings</t>
  </si>
  <si>
    <t>Other Financial Obligations</t>
  </si>
  <si>
    <t>Debt Analysis</t>
  </si>
  <si>
    <t>Total Obligations</t>
  </si>
  <si>
    <t>Amount Paid</t>
  </si>
  <si>
    <t>Balance</t>
  </si>
  <si>
    <t>Retirement Fund Projection</t>
  </si>
  <si>
    <t>Overall Progress</t>
  </si>
  <si>
    <t>Helpful Questions</t>
  </si>
  <si>
    <t>Progress bar</t>
  </si>
  <si>
    <t>in Million</t>
  </si>
  <si>
    <t>Understand your numbers and make informed decisions.</t>
  </si>
  <si>
    <r>
      <t xml:space="preserve">1. How much debt do i need to pay on </t>
    </r>
    <r>
      <rPr>
        <b/>
        <i/>
        <sz val="11"/>
        <color theme="1"/>
        <rFont val="Courier New"/>
        <family val="3"/>
      </rPr>
      <t>(choose below)</t>
    </r>
    <r>
      <rPr>
        <b/>
        <sz val="11"/>
        <color theme="1"/>
        <rFont val="Courier New"/>
        <family val="3"/>
      </rPr>
      <t>?</t>
    </r>
  </si>
  <si>
    <t>(auto-computes)</t>
  </si>
  <si>
    <t xml:space="preserve">Institution: </t>
  </si>
  <si>
    <t xml:space="preserve">Transaction Status: </t>
  </si>
  <si>
    <t xml:space="preserve">Debt Type: </t>
  </si>
  <si>
    <t>WBPH v.1.0.0</t>
  </si>
  <si>
    <t>Available on Next Update.</t>
  </si>
  <si>
    <t>Top 2</t>
  </si>
  <si>
    <t>Top 1</t>
  </si>
  <si>
    <t>Rank</t>
  </si>
  <si>
    <t>Amount</t>
  </si>
  <si>
    <t>Percentage,%</t>
  </si>
  <si>
    <t>Monthly</t>
  </si>
  <si>
    <t>Yearly</t>
  </si>
  <si>
    <t>Top 3</t>
  </si>
  <si>
    <t>Top 4</t>
  </si>
  <si>
    <t>2. Which debt category is costing me money on the same month?</t>
  </si>
  <si>
    <t>Decision Board Sheet</t>
  </si>
  <si>
    <t xml:space="preserve">Monthly &amp; Annual Debt Commitment Preview </t>
  </si>
  <si>
    <t>By Institution</t>
  </si>
  <si>
    <t>By Debt Type</t>
  </si>
  <si>
    <t>Retirement Fund Projections</t>
  </si>
  <si>
    <t>Emergency Fund Projections</t>
  </si>
  <si>
    <t>AVAILABLE IN THE NEXT UPDATE</t>
  </si>
  <si>
    <t>Lifetime Access and Support</t>
  </si>
  <si>
    <t>Version 1.0.0</t>
  </si>
  <si>
    <t>Released: July 25, 2026</t>
  </si>
  <si>
    <t>Debt Consolidation Excel Template</t>
  </si>
  <si>
    <t>Other Financial Tools</t>
  </si>
  <si>
    <t xml:space="preserve">Available </t>
  </si>
  <si>
    <t>on Next</t>
  </si>
  <si>
    <t>Update.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</si>
</sst>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\ yyyy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sz val="11"/>
      <color theme="1"/>
      <name val="Courier New"/>
      <family val="3"/>
    </font>
    <font>
      <b/>
      <u/>
      <sz val="11"/>
      <color theme="1"/>
      <name val="Courier New"/>
      <family val="3"/>
    </font>
    <font>
      <b/>
      <sz val="11"/>
      <color theme="1"/>
      <name val="Courier New"/>
      <family val="3"/>
    </font>
    <font>
      <b/>
      <sz val="10"/>
      <color theme="1"/>
      <name val="Courier New"/>
      <family val="3"/>
    </font>
    <font>
      <b/>
      <sz val="10"/>
      <color theme="0"/>
      <name val="Courier New"/>
      <family val="3"/>
    </font>
    <font>
      <sz val="10"/>
      <color rgb="FF000000"/>
      <name val="Courier New"/>
      <family val="3"/>
    </font>
    <font>
      <u/>
      <sz val="11"/>
      <color theme="10"/>
      <name val="Calibri"/>
      <family val="2"/>
      <scheme val="minor"/>
    </font>
    <font>
      <b/>
      <sz val="24"/>
      <color theme="1"/>
      <name val="Courier New"/>
      <family val="3"/>
    </font>
    <font>
      <i/>
      <sz val="11"/>
      <color theme="1"/>
      <name val="Courier New"/>
      <family val="3"/>
    </font>
    <font>
      <u/>
      <sz val="11"/>
      <color theme="10"/>
      <name val="Courier New"/>
      <family val="3"/>
    </font>
    <font>
      <b/>
      <sz val="12"/>
      <color theme="1"/>
      <name val="Courier New"/>
      <family val="3"/>
    </font>
    <font>
      <sz val="12"/>
      <color theme="1"/>
      <name val="Courier New"/>
      <family val="3"/>
    </font>
    <font>
      <b/>
      <u/>
      <sz val="12"/>
      <color theme="1"/>
      <name val="Courier New"/>
      <family val="3"/>
    </font>
    <font>
      <b/>
      <u val="singleAccounting"/>
      <sz val="10"/>
      <color theme="1"/>
      <name val="Courier New"/>
      <family val="3"/>
    </font>
    <font>
      <b/>
      <i/>
      <sz val="11"/>
      <color theme="1"/>
      <name val="Courier New"/>
      <family val="3"/>
    </font>
    <font>
      <b/>
      <i/>
      <u/>
      <sz val="11"/>
      <color rgb="FF0070C0"/>
      <name val="Courier New"/>
      <family val="3"/>
    </font>
    <font>
      <sz val="11"/>
      <color theme="1"/>
      <name val="Cooper Black"/>
      <family val="1"/>
    </font>
    <font>
      <sz val="12"/>
      <color theme="1"/>
      <name val="Cooper Black"/>
      <family val="1"/>
    </font>
    <font>
      <b/>
      <sz val="20"/>
      <color theme="1"/>
      <name val="Courier New"/>
      <family val="3"/>
    </font>
    <font>
      <b/>
      <sz val="9"/>
      <color theme="1"/>
      <name val="Courier New"/>
      <family val="3"/>
    </font>
    <font>
      <i/>
      <sz val="9"/>
      <color theme="1"/>
      <name val="Courier New"/>
      <family val="3"/>
    </font>
    <font>
      <b/>
      <u/>
      <sz val="12"/>
      <color theme="0"/>
      <name val="Cooper Black"/>
      <family val="1"/>
    </font>
    <font>
      <b/>
      <sz val="11"/>
      <color theme="0"/>
      <name val="Cooper Black"/>
      <family val="1"/>
    </font>
    <font>
      <sz val="11"/>
      <color theme="0"/>
      <name val="Cooper Black"/>
      <family val="1"/>
    </font>
    <font>
      <b/>
      <sz val="24"/>
      <color theme="4" tint="-0.499984740745262"/>
      <name val="Cooper Black"/>
      <family val="1"/>
    </font>
    <font>
      <b/>
      <sz val="11"/>
      <color theme="4" tint="-0.499984740745262"/>
      <name val="Cooper Black"/>
      <family val="1"/>
    </font>
    <font>
      <b/>
      <u/>
      <sz val="12"/>
      <color theme="4" tint="-0.499984740745262"/>
      <name val="Cooper Black"/>
      <family val="1"/>
    </font>
    <font>
      <sz val="10"/>
      <color theme="1"/>
      <name val="Cooper Black"/>
      <family val="1"/>
    </font>
    <font>
      <b/>
      <sz val="10"/>
      <color theme="4" tint="-0.499984740745262"/>
      <name val="Cooper Black"/>
      <family val="1"/>
    </font>
    <font>
      <sz val="9"/>
      <color theme="1"/>
      <name val="Cooper Black"/>
      <family val="1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theme="0" tint="-0.14999847407452621"/>
      </patternFill>
    </fill>
    <fill>
      <patternFill patternType="solid">
        <fgColor theme="4" tint="-0.499984740745262"/>
        <bgColor indexed="64"/>
      </patternFill>
    </fill>
  </fills>
  <borders count="6">
    <border>
      <left/>
      <right/>
      <top/>
      <bottom/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/>
    <xf numFmtId="43" fontId="6" fillId="0" borderId="0" xfId="1" applyFont="1" applyFill="1" applyBorder="1"/>
    <xf numFmtId="43" fontId="7" fillId="2" borderId="2" xfId="1" applyFont="1" applyFill="1" applyBorder="1"/>
    <xf numFmtId="0" fontId="6" fillId="0" borderId="0" xfId="0" applyFont="1" applyAlignment="1">
      <alignment horizontal="center" vertical="center"/>
    </xf>
    <xf numFmtId="0" fontId="5" fillId="0" borderId="0" xfId="0" applyFont="1"/>
    <xf numFmtId="43" fontId="2" fillId="0" borderId="0" xfId="1" applyFont="1" applyFill="1" applyBorder="1"/>
    <xf numFmtId="43" fontId="2" fillId="0" borderId="0" xfId="1" applyFont="1" applyFill="1" applyBorder="1" applyAlignment="1">
      <alignment horizontal="center"/>
    </xf>
    <xf numFmtId="1" fontId="2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43" fontId="3" fillId="0" borderId="0" xfId="1" applyFont="1" applyAlignment="1">
      <alignment horizontal="center"/>
    </xf>
    <xf numFmtId="43" fontId="2" fillId="0" borderId="0" xfId="0" applyNumberFormat="1" applyFont="1" applyAlignment="1">
      <alignment horizontal="center"/>
    </xf>
    <xf numFmtId="43" fontId="2" fillId="0" borderId="0" xfId="1" applyFont="1" applyFill="1" applyAlignment="1">
      <alignment horizontal="center"/>
    </xf>
    <xf numFmtId="43" fontId="3" fillId="0" borderId="0" xfId="1" applyFont="1" applyFill="1" applyAlignment="1">
      <alignment horizontal="center"/>
    </xf>
    <xf numFmtId="43" fontId="2" fillId="0" borderId="0" xfId="1" applyFont="1"/>
    <xf numFmtId="43" fontId="2" fillId="0" borderId="0" xfId="1" applyFont="1" applyFill="1" applyAlignment="1">
      <alignment horizontal="center" vertical="center"/>
    </xf>
    <xf numFmtId="0" fontId="7" fillId="2" borderId="3" xfId="0" applyFont="1" applyFill="1" applyBorder="1"/>
    <xf numFmtId="43" fontId="2" fillId="0" borderId="2" xfId="1" applyFont="1" applyBorder="1"/>
    <xf numFmtId="0" fontId="10" fillId="0" borderId="0" xfId="0" applyFont="1" applyAlignment="1">
      <alignment vertical="center"/>
    </xf>
    <xf numFmtId="0" fontId="11" fillId="0" borderId="0" xfId="0" applyFont="1"/>
    <xf numFmtId="0" fontId="12" fillId="0" borderId="0" xfId="3" applyFont="1"/>
    <xf numFmtId="0" fontId="4" fillId="0" borderId="0" xfId="0" applyFont="1"/>
    <xf numFmtId="0" fontId="3" fillId="0" borderId="0" xfId="0" applyFont="1" applyAlignment="1">
      <alignment horizontal="left" vertical="center" indent="1"/>
    </xf>
    <xf numFmtId="0" fontId="15" fillId="0" borderId="0" xfId="0" applyFont="1" applyAlignment="1">
      <alignment vertical="center"/>
    </xf>
    <xf numFmtId="43" fontId="16" fillId="0" borderId="0" xfId="1" applyFont="1" applyFill="1" applyBorder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7" fillId="0" borderId="0" xfId="0" applyFont="1"/>
    <xf numFmtId="0" fontId="18" fillId="0" borderId="0" xfId="0" applyFont="1"/>
    <xf numFmtId="0" fontId="3" fillId="0" borderId="0" xfId="0" applyFont="1" applyAlignment="1">
      <alignment horizontal="left" indent="2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43" fontId="0" fillId="0" borderId="0" xfId="1" applyFont="1"/>
    <xf numFmtId="0" fontId="5" fillId="0" borderId="5" xfId="0" applyFont="1" applyBorder="1" applyAlignment="1">
      <alignment horizontal="center" vertical="center"/>
    </xf>
    <xf numFmtId="43" fontId="20" fillId="0" borderId="0" xfId="1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64" fontId="14" fillId="3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43" fontId="13" fillId="2" borderId="2" xfId="1" applyFont="1" applyFill="1" applyBorder="1" applyAlignment="1">
      <alignment horizontal="center" vertical="center"/>
    </xf>
    <xf numFmtId="0" fontId="19" fillId="4" borderId="0" xfId="0" applyFont="1" applyFill="1" applyAlignment="1">
      <alignment horizontal="center"/>
    </xf>
    <xf numFmtId="0" fontId="3" fillId="4" borderId="0" xfId="0" applyFont="1" applyFill="1"/>
    <xf numFmtId="43" fontId="13" fillId="2" borderId="2" xfId="1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/>
    </xf>
    <xf numFmtId="43" fontId="3" fillId="3" borderId="0" xfId="1" applyFont="1" applyFill="1" applyAlignment="1">
      <alignment horizontal="center" vertical="center"/>
    </xf>
    <xf numFmtId="1" fontId="3" fillId="3" borderId="0" xfId="0" applyNumberFormat="1" applyFont="1" applyFill="1" applyAlignment="1">
      <alignment horizontal="center" vertical="center"/>
    </xf>
    <xf numFmtId="0" fontId="3" fillId="0" borderId="5" xfId="0" applyFont="1" applyBorder="1"/>
    <xf numFmtId="0" fontId="22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right"/>
    </xf>
    <xf numFmtId="43" fontId="20" fillId="0" borderId="5" xfId="1" applyFont="1" applyBorder="1" applyAlignment="1">
      <alignment horizontal="center" vertical="center"/>
    </xf>
    <xf numFmtId="0" fontId="5" fillId="0" borderId="5" xfId="0" applyFont="1" applyBorder="1"/>
    <xf numFmtId="9" fontId="23" fillId="0" borderId="0" xfId="2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5" fillId="6" borderId="5" xfId="0" applyFont="1" applyFill="1" applyBorder="1" applyAlignment="1">
      <alignment horizontal="center" vertical="center"/>
    </xf>
    <xf numFmtId="0" fontId="26" fillId="6" borderId="0" xfId="0" applyFont="1" applyFill="1" applyAlignment="1">
      <alignment horizontal="center" vertical="center"/>
    </xf>
    <xf numFmtId="0" fontId="26" fillId="6" borderId="4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left"/>
    </xf>
    <xf numFmtId="0" fontId="28" fillId="0" borderId="0" xfId="0" applyFont="1" applyAlignment="1">
      <alignment horizontal="right"/>
    </xf>
    <xf numFmtId="0" fontId="29" fillId="0" borderId="0" xfId="0" applyFont="1" applyAlignment="1">
      <alignment horizontal="left"/>
    </xf>
    <xf numFmtId="0" fontId="22" fillId="0" borderId="0" xfId="0" applyFont="1" applyAlignment="1">
      <alignment horizontal="right" vertical="center"/>
    </xf>
    <xf numFmtId="43" fontId="30" fillId="0" borderId="0" xfId="1" applyFont="1" applyAlignment="1">
      <alignment horizontal="left" vertical="center"/>
    </xf>
    <xf numFmtId="0" fontId="31" fillId="0" borderId="0" xfId="0" applyFont="1" applyAlignment="1">
      <alignment horizontal="left" indent="2"/>
    </xf>
    <xf numFmtId="0" fontId="5" fillId="0" borderId="0" xfId="0" applyFont="1" applyAlignment="1">
      <alignment horizontal="left" indent="2"/>
    </xf>
    <xf numFmtId="43" fontId="32" fillId="0" borderId="0" xfId="1" applyFont="1" applyAlignment="1">
      <alignment horizontal="left" vertical="center"/>
    </xf>
    <xf numFmtId="0" fontId="3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indent="4"/>
    </xf>
    <xf numFmtId="0" fontId="11" fillId="0" borderId="0" xfId="0" applyFont="1" applyAlignment="1">
      <alignment vertical="center"/>
    </xf>
    <xf numFmtId="0" fontId="21" fillId="4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left" vertical="center" wrapText="1" indent="4"/>
    </xf>
    <xf numFmtId="43" fontId="19" fillId="0" borderId="0" xfId="1" applyFont="1" applyAlignment="1">
      <alignment horizontal="center"/>
    </xf>
    <xf numFmtId="0" fontId="22" fillId="0" borderId="5" xfId="0" applyFont="1" applyBorder="1" applyAlignment="1">
      <alignment horizontal="center" vertical="center"/>
    </xf>
    <xf numFmtId="0" fontId="21" fillId="4" borderId="0" xfId="0" applyFont="1" applyFill="1" applyAlignment="1">
      <alignment horizontal="center" vertical="center" wrapText="1"/>
    </xf>
    <xf numFmtId="43" fontId="20" fillId="0" borderId="0" xfId="1" applyFont="1" applyAlignment="1">
      <alignment horizontal="center" vertical="center" wrapText="1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family val="3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family val="3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family val="3"/>
        <scheme val="none"/>
      </font>
      <numFmt numFmtId="164" formatCode="mmmm\ yyyy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family val="3"/>
        <scheme val="none"/>
      </font>
      <numFmt numFmtId="164" formatCode="mmmm\ yyyy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family val="3"/>
        <scheme val="none"/>
      </font>
      <numFmt numFmtId="1" formatCode="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family val="3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family val="3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family val="3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family val="3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family val="3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family val="3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family val="3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family val="3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ourier New"/>
        <family val="3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urier New"/>
        <family val="3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urier New"/>
        <family val="3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urier New"/>
        <family val="3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urier New"/>
        <family val="3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family val="3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urier New"/>
        <family val="3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family val="3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urier New"/>
        <family val="3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urier New"/>
        <family val="3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family val="3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ourier New"/>
        <family val="3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urier New"/>
        <family val="3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2AB9401-F168-4D0A-9AEC-4A876457458C}" name="DEBTRestructuring" displayName="DEBTRestructuring" ref="A1:K280" totalsRowShown="0" headerRowDxfId="26" dataDxfId="25">
  <autoFilter ref="A1:K280" xr:uid="{02AB9401-F168-4D0A-9AEC-4A876457458C}"/>
  <tableColumns count="11">
    <tableColumn id="1" xr3:uid="{DEA77A09-5DB2-4B14-B454-9F022954E338}" name="Transaction Status" dataDxfId="24"/>
    <tableColumn id="9" xr3:uid="{0CEDF85E-686A-4F30-9C7E-C834A7217D09}" name="Credit Institution" dataDxfId="23"/>
    <tableColumn id="2" xr3:uid="{E36F0D73-9D26-4E82-8087-12FC08E87968}" name="Description" dataDxfId="22"/>
    <tableColumn id="11" xr3:uid="{ADEF2795-6822-4970-A316-58EEF71F6978}" name="Count" dataDxfId="21"/>
    <tableColumn id="3" xr3:uid="{7D7E50FA-D208-4485-941D-AA5B0AE74E95}" name="Month" dataDxfId="20"/>
    <tableColumn id="4" xr3:uid="{B75BD6C5-EE8E-412E-81B3-65302AD68647}" name="Amount Due" dataDxfId="19" dataCellStyle="Comma"/>
    <tableColumn id="6" xr3:uid="{F6089BFF-247F-4F24-8174-782A74EA7348}" name="Amount Paid" dataDxfId="18" dataCellStyle="Comma"/>
    <tableColumn id="8" xr3:uid="{4F48E95F-2363-4644-A3E8-EFE7302364BC}" name="Status" dataDxfId="17" dataCellStyle="Comma"/>
    <tableColumn id="5" xr3:uid="{687F9150-67B9-4259-8AFC-A1022539DEC5}" name="Date of Transaction" dataDxfId="16"/>
    <tableColumn id="7" xr3:uid="{45346F1E-8316-41FA-B8C3-9C8092A401BB}" name="Year" dataDxfId="15"/>
    <tableColumn id="10" xr3:uid="{86711E38-30BC-486A-85E3-97EC43471D48}" name="Use Type" dataDxfId="14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0203FA9-FE55-4A42-A184-C278DB55EB52}" name="tblDebt" displayName="tblDebt" ref="A1:L199" totalsRowShown="0" headerRowDxfId="13" dataDxfId="12" headerRowCellStyle="Comma">
  <tableColumns count="12">
    <tableColumn id="1" xr3:uid="{6A91FF69-C2F3-4BD5-8283-18D34167C8F7}" name="Transaction Status" dataDxfId="11"/>
    <tableColumn id="2" xr3:uid="{683FFBB2-A9F4-4032-8972-2BCCDB872254}" name="Institution" dataDxfId="10"/>
    <tableColumn id="3" xr3:uid="{B84D0BB2-C605-4609-AE9C-D986579629FE}" name="Debt Type" dataDxfId="9"/>
    <tableColumn id="5" xr3:uid="{90C29410-C68C-48A4-8AB5-640D875AC8A3}" name="Original Loan" dataDxfId="8" dataCellStyle="Comma">
      <calculatedColumnFormula>tblDebt[[#This Row],[Current Balance]]*18</calculatedColumnFormula>
    </tableColumn>
    <tableColumn id="6" xr3:uid="{8C9D0AB8-3D0A-41A8-A322-34E4E49D61C5}" name="Current Balance" dataDxfId="7" dataCellStyle="Comma">
      <calculatedColumnFormula>4441.88*3</calculatedColumnFormula>
    </tableColumn>
    <tableColumn id="7" xr3:uid="{4BCFD2C0-DDA7-4B80-9BAB-7760F5801959}" name="Interest" dataDxfId="6"/>
    <tableColumn id="8" xr3:uid="{39730876-ECAA-433C-A6C0-FDA8E42FA1E4}" name="Monthly Payment" dataDxfId="5" dataCellStyle="Comma"/>
    <tableColumn id="9" xr3:uid="{1D7D5895-6128-4259-9948-DC8468D93601}" name="Due Date" dataDxfId="4"/>
    <tableColumn id="10" xr3:uid="{05AA72C9-0F73-4DEE-B533-DEB272CCE5FC}" name="Start Date" dataDxfId="3"/>
    <tableColumn id="11" xr3:uid="{9C04850C-872C-43F9-8E68-BCD459BE89A8}" name="End Date" dataDxfId="2"/>
    <tableColumn id="12" xr3:uid="{3323C143-DC37-4C9E-87CE-802447100E9C}" name="Status" dataDxfId="1">
      <calculatedColumnFormula>IF(tblDebt[[#This Row],[Current Balance]]="","",IF(tblDebt[[#This Row],[Current Balance]]&lt;&gt;"0","unpaid","paid"))</calculatedColumnFormula>
    </tableColumn>
    <tableColumn id="13" xr3:uid="{A0FAE871-A01E-4601-97E7-9391889670C5}" name="Term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jalopez@libottayo.com" TargetMode="External"/><Relationship Id="rId1" Type="http://schemas.openxmlformats.org/officeDocument/2006/relationships/hyperlink" Target="mailto:jalopez@libottay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G74"/>
  <sheetViews>
    <sheetView showGridLines="0" tabSelected="1" workbookViewId="0">
      <selection activeCell="B30" sqref="B30"/>
    </sheetView>
  </sheetViews>
  <sheetFormatPr defaultRowHeight="14.25" x14ac:dyDescent="0.45"/>
  <cols>
    <col min="1" max="1" width="9.06640625" style="2"/>
    <col min="2" max="2" width="49.33203125" style="2" bestFit="1" customWidth="1"/>
    <col min="3" max="4" width="9.06640625" style="2"/>
    <col min="5" max="5" width="26.59765625" style="2" customWidth="1"/>
    <col min="6" max="6" width="8.53125" style="2" customWidth="1"/>
    <col min="7" max="16384" width="9.06640625" style="2"/>
  </cols>
  <sheetData>
    <row r="1" spans="2:7" ht="31.5" x14ac:dyDescent="0.45">
      <c r="B1" s="20" t="s">
        <v>51</v>
      </c>
    </row>
    <row r="2" spans="2:7" x14ac:dyDescent="0.45">
      <c r="B2" s="2" t="s">
        <v>55</v>
      </c>
    </row>
    <row r="3" spans="2:7" ht="14.65" x14ac:dyDescent="0.5">
      <c r="B3" s="2" t="s">
        <v>56</v>
      </c>
      <c r="G3" s="7"/>
    </row>
    <row r="4" spans="2:7" x14ac:dyDescent="0.45">
      <c r="B4" s="2" t="s">
        <v>88</v>
      </c>
    </row>
    <row r="5" spans="2:7" x14ac:dyDescent="0.45">
      <c r="B5" s="2" t="s">
        <v>89</v>
      </c>
    </row>
    <row r="7" spans="2:7" x14ac:dyDescent="0.45">
      <c r="B7" s="2" t="s">
        <v>57</v>
      </c>
    </row>
    <row r="8" spans="2:7" x14ac:dyDescent="0.45">
      <c r="B8" s="2" t="s">
        <v>58</v>
      </c>
    </row>
    <row r="9" spans="2:7" x14ac:dyDescent="0.45">
      <c r="B9" s="2" t="s">
        <v>59</v>
      </c>
    </row>
    <row r="11" spans="2:7" ht="14.65" x14ac:dyDescent="0.5">
      <c r="B11" s="7" t="s">
        <v>60</v>
      </c>
    </row>
    <row r="12" spans="2:7" ht="14.65" x14ac:dyDescent="0.5">
      <c r="B12" s="7" t="s">
        <v>61</v>
      </c>
    </row>
    <row r="13" spans="2:7" x14ac:dyDescent="0.45">
      <c r="B13" s="2" t="s">
        <v>52</v>
      </c>
      <c r="C13" s="21"/>
    </row>
    <row r="14" spans="2:7" x14ac:dyDescent="0.45">
      <c r="B14" s="2" t="s">
        <v>53</v>
      </c>
    </row>
    <row r="15" spans="2:7" x14ac:dyDescent="0.45">
      <c r="B15" s="22" t="s">
        <v>54</v>
      </c>
    </row>
    <row r="16" spans="2:7" x14ac:dyDescent="0.45">
      <c r="B16" s="22"/>
    </row>
    <row r="17" spans="2:6" ht="31.5" x14ac:dyDescent="0.45">
      <c r="B17" s="20" t="s">
        <v>62</v>
      </c>
    </row>
    <row r="18" spans="2:6" x14ac:dyDescent="0.45">
      <c r="B18" s="2" t="s">
        <v>63</v>
      </c>
    </row>
    <row r="19" spans="2:6" x14ac:dyDescent="0.45">
      <c r="B19" s="2" t="s">
        <v>64</v>
      </c>
    </row>
    <row r="20" spans="2:6" x14ac:dyDescent="0.45">
      <c r="B20" s="21" t="s">
        <v>102</v>
      </c>
    </row>
    <row r="21" spans="2:6" ht="14.65" x14ac:dyDescent="0.5">
      <c r="B21" s="21" t="s">
        <v>105</v>
      </c>
    </row>
    <row r="22" spans="2:6" x14ac:dyDescent="0.45">
      <c r="B22" s="21" t="s">
        <v>104</v>
      </c>
    </row>
    <row r="26" spans="2:6" ht="14.65" x14ac:dyDescent="0.5">
      <c r="B26" s="23" t="s">
        <v>65</v>
      </c>
    </row>
    <row r="27" spans="2:6" ht="14.65" x14ac:dyDescent="0.5">
      <c r="B27" s="7" t="s">
        <v>66</v>
      </c>
      <c r="F27" s="7" t="s">
        <v>20</v>
      </c>
    </row>
    <row r="28" spans="2:6" x14ac:dyDescent="0.45">
      <c r="B28" s="24" t="s">
        <v>67</v>
      </c>
      <c r="F28" s="2" t="s">
        <v>90</v>
      </c>
    </row>
    <row r="29" spans="2:6" x14ac:dyDescent="0.45">
      <c r="B29" s="24" t="s">
        <v>68</v>
      </c>
      <c r="F29" s="2" t="s">
        <v>90</v>
      </c>
    </row>
    <row r="30" spans="2:6" x14ac:dyDescent="0.45">
      <c r="B30" s="24" t="s">
        <v>69</v>
      </c>
      <c r="F30" s="2" t="s">
        <v>91</v>
      </c>
    </row>
    <row r="31" spans="2:6" x14ac:dyDescent="0.45">
      <c r="B31" s="24" t="s">
        <v>70</v>
      </c>
      <c r="F31" s="2" t="s">
        <v>91</v>
      </c>
    </row>
    <row r="32" spans="2:6" x14ac:dyDescent="0.45">
      <c r="B32" s="24" t="s">
        <v>71</v>
      </c>
      <c r="F32" s="2" t="s">
        <v>91</v>
      </c>
    </row>
    <row r="33" spans="2:6" x14ac:dyDescent="0.45">
      <c r="B33" s="24" t="s">
        <v>72</v>
      </c>
      <c r="F33" s="2" t="s">
        <v>91</v>
      </c>
    </row>
    <row r="34" spans="2:6" ht="14.65" x14ac:dyDescent="0.5">
      <c r="B34" s="7" t="s">
        <v>73</v>
      </c>
    </row>
    <row r="35" spans="2:6" x14ac:dyDescent="0.45">
      <c r="B35" s="24" t="s">
        <v>74</v>
      </c>
      <c r="F35" s="2" t="s">
        <v>91</v>
      </c>
    </row>
    <row r="36" spans="2:6" x14ac:dyDescent="0.45">
      <c r="B36" s="24" t="s">
        <v>75</v>
      </c>
      <c r="F36" s="2" t="s">
        <v>91</v>
      </c>
    </row>
    <row r="37" spans="2:6" x14ac:dyDescent="0.45">
      <c r="B37" s="24" t="s">
        <v>76</v>
      </c>
      <c r="F37" s="2" t="s">
        <v>91</v>
      </c>
    </row>
    <row r="38" spans="2:6" ht="14.65" x14ac:dyDescent="0.5">
      <c r="B38" s="7" t="s">
        <v>77</v>
      </c>
    </row>
    <row r="39" spans="2:6" x14ac:dyDescent="0.45">
      <c r="B39" s="24" t="s">
        <v>78</v>
      </c>
      <c r="F39" s="2" t="s">
        <v>91</v>
      </c>
    </row>
    <row r="40" spans="2:6" x14ac:dyDescent="0.45">
      <c r="B40" s="24" t="s">
        <v>79</v>
      </c>
      <c r="F40" s="2" t="s">
        <v>91</v>
      </c>
    </row>
    <row r="41" spans="2:6" x14ac:dyDescent="0.45">
      <c r="B41" s="24" t="s">
        <v>80</v>
      </c>
      <c r="F41" s="2" t="s">
        <v>91</v>
      </c>
    </row>
    <row r="42" spans="2:6" x14ac:dyDescent="0.45">
      <c r="B42" s="24" t="s">
        <v>81</v>
      </c>
      <c r="F42" s="2" t="s">
        <v>91</v>
      </c>
    </row>
    <row r="43" spans="2:6" x14ac:dyDescent="0.45">
      <c r="B43" s="24" t="s">
        <v>82</v>
      </c>
      <c r="F43" s="2" t="s">
        <v>91</v>
      </c>
    </row>
    <row r="44" spans="2:6" x14ac:dyDescent="0.45">
      <c r="B44" s="24" t="s">
        <v>83</v>
      </c>
      <c r="F44" s="2" t="s">
        <v>91</v>
      </c>
    </row>
    <row r="45" spans="2:6" x14ac:dyDescent="0.45">
      <c r="B45" s="24"/>
    </row>
    <row r="46" spans="2:6" ht="14.65" x14ac:dyDescent="0.5">
      <c r="B46" s="7" t="s">
        <v>84</v>
      </c>
    </row>
    <row r="47" spans="2:6" x14ac:dyDescent="0.45">
      <c r="B47" s="2" t="s">
        <v>85</v>
      </c>
    </row>
    <row r="48" spans="2:6" x14ac:dyDescent="0.45">
      <c r="B48" s="22" t="s">
        <v>86</v>
      </c>
    </row>
    <row r="49" spans="2:4" ht="14.65" x14ac:dyDescent="0.5">
      <c r="B49" s="2" t="s">
        <v>92</v>
      </c>
    </row>
    <row r="50" spans="2:4" x14ac:dyDescent="0.45">
      <c r="B50" s="21" t="s">
        <v>87</v>
      </c>
    </row>
    <row r="53" spans="2:4" ht="14.65" x14ac:dyDescent="0.5">
      <c r="B53" s="33" t="s">
        <v>201</v>
      </c>
    </row>
    <row r="54" spans="2:4" ht="14.65" x14ac:dyDescent="0.5">
      <c r="B54" s="33" t="s">
        <v>202</v>
      </c>
    </row>
    <row r="55" spans="2:4" ht="31.5" x14ac:dyDescent="0.45">
      <c r="B55" s="20" t="s">
        <v>203</v>
      </c>
    </row>
    <row r="56" spans="2:4" ht="14.65" x14ac:dyDescent="0.5">
      <c r="B56" s="7" t="s">
        <v>117</v>
      </c>
      <c r="C56" s="31" t="s">
        <v>116</v>
      </c>
      <c r="D56" s="30" t="s">
        <v>115</v>
      </c>
    </row>
    <row r="57" spans="2:4" x14ac:dyDescent="0.45">
      <c r="B57" s="29" t="s">
        <v>106</v>
      </c>
      <c r="C57" s="28" t="s">
        <v>107</v>
      </c>
      <c r="D57" s="27" t="s">
        <v>107</v>
      </c>
    </row>
    <row r="58" spans="2:4" x14ac:dyDescent="0.45">
      <c r="B58" s="29" t="s">
        <v>193</v>
      </c>
      <c r="C58" s="28"/>
      <c r="D58" s="27"/>
    </row>
    <row r="59" spans="2:4" x14ac:dyDescent="0.45">
      <c r="B59" s="76" t="s">
        <v>194</v>
      </c>
      <c r="C59" s="28" t="s">
        <v>107</v>
      </c>
      <c r="D59" s="27" t="s">
        <v>107</v>
      </c>
    </row>
    <row r="60" spans="2:4" x14ac:dyDescent="0.45">
      <c r="B60" s="76" t="s">
        <v>166</v>
      </c>
      <c r="C60" s="28" t="s">
        <v>109</v>
      </c>
      <c r="D60" s="27" t="s">
        <v>107</v>
      </c>
    </row>
    <row r="61" spans="2:4" x14ac:dyDescent="0.45">
      <c r="B61" s="77" t="s">
        <v>195</v>
      </c>
      <c r="C61" s="28" t="s">
        <v>109</v>
      </c>
      <c r="D61" s="27" t="s">
        <v>108</v>
      </c>
    </row>
    <row r="62" spans="2:4" x14ac:dyDescent="0.45">
      <c r="B62" s="77" t="s">
        <v>196</v>
      </c>
      <c r="C62" s="28" t="s">
        <v>109</v>
      </c>
      <c r="D62" s="27" t="s">
        <v>107</v>
      </c>
    </row>
    <row r="63" spans="2:4" x14ac:dyDescent="0.45">
      <c r="B63" s="77" t="s">
        <v>172</v>
      </c>
      <c r="C63" s="28" t="s">
        <v>109</v>
      </c>
      <c r="D63" s="27" t="s">
        <v>107</v>
      </c>
    </row>
    <row r="64" spans="2:4" x14ac:dyDescent="0.45">
      <c r="B64" s="29" t="s">
        <v>200</v>
      </c>
      <c r="C64" s="28" t="s">
        <v>109</v>
      </c>
      <c r="D64" s="27" t="s">
        <v>107</v>
      </c>
    </row>
    <row r="65" spans="2:4" x14ac:dyDescent="0.45">
      <c r="B65" s="29"/>
      <c r="C65" s="28"/>
      <c r="D65" s="27"/>
    </row>
    <row r="66" spans="2:4" ht="14.65" x14ac:dyDescent="0.5">
      <c r="B66" s="32" t="s">
        <v>199</v>
      </c>
    </row>
    <row r="67" spans="2:4" x14ac:dyDescent="0.45">
      <c r="B67" s="78" t="s">
        <v>197</v>
      </c>
      <c r="C67" s="28" t="s">
        <v>109</v>
      </c>
      <c r="D67" s="27" t="s">
        <v>107</v>
      </c>
    </row>
    <row r="68" spans="2:4" x14ac:dyDescent="0.45">
      <c r="B68" s="78" t="s">
        <v>198</v>
      </c>
      <c r="C68" s="28" t="s">
        <v>109</v>
      </c>
      <c r="D68" s="27" t="s">
        <v>107</v>
      </c>
    </row>
    <row r="69" spans="2:4" x14ac:dyDescent="0.45">
      <c r="B69" s="78" t="s">
        <v>110</v>
      </c>
      <c r="C69" s="28" t="s">
        <v>109</v>
      </c>
      <c r="D69" s="27" t="s">
        <v>107</v>
      </c>
    </row>
    <row r="70" spans="2:4" x14ac:dyDescent="0.45">
      <c r="B70" s="78" t="s">
        <v>112</v>
      </c>
      <c r="C70" s="28" t="s">
        <v>109</v>
      </c>
      <c r="D70" s="27" t="s">
        <v>107</v>
      </c>
    </row>
    <row r="71" spans="2:4" x14ac:dyDescent="0.45">
      <c r="B71" s="78" t="s">
        <v>113</v>
      </c>
      <c r="C71" s="28" t="s">
        <v>109</v>
      </c>
      <c r="D71" s="27" t="s">
        <v>107</v>
      </c>
    </row>
    <row r="72" spans="2:4" x14ac:dyDescent="0.45">
      <c r="B72" s="78" t="s">
        <v>114</v>
      </c>
      <c r="C72" s="28" t="s">
        <v>109</v>
      </c>
      <c r="D72" s="27" t="s">
        <v>107</v>
      </c>
    </row>
    <row r="73" spans="2:4" x14ac:dyDescent="0.45">
      <c r="B73" s="78" t="s">
        <v>71</v>
      </c>
      <c r="C73" s="28" t="s">
        <v>109</v>
      </c>
      <c r="D73" s="27" t="s">
        <v>107</v>
      </c>
    </row>
    <row r="74" spans="2:4" x14ac:dyDescent="0.45">
      <c r="B74" s="21" t="s">
        <v>204</v>
      </c>
      <c r="C74" s="28" t="s">
        <v>109</v>
      </c>
      <c r="D74" s="27" t="s">
        <v>107</v>
      </c>
    </row>
  </sheetData>
  <hyperlinks>
    <hyperlink ref="B15" r:id="rId1" display="mailto:jalopez@libottayo.com" xr:uid="{22E8A910-CF16-4B11-82CF-08116AD3889C}"/>
    <hyperlink ref="B48" r:id="rId2" display="mailto:jalopez@libottayo.com" xr:uid="{59566773-F3C0-420A-B8F6-BE717CBAB07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6D440-8BAE-4D0B-8449-46558AE70448}">
  <sheetPr codeName="Sheet6">
    <tabColor theme="4"/>
  </sheetPr>
  <dimension ref="A1:K280"/>
  <sheetViews>
    <sheetView showGridLines="0" topLeftCell="C1" zoomScale="65" workbookViewId="0">
      <selection activeCell="T2" sqref="T2"/>
    </sheetView>
  </sheetViews>
  <sheetFormatPr defaultRowHeight="14.25" x14ac:dyDescent="0.45"/>
  <cols>
    <col min="1" max="1" width="30.46484375" style="2" bestFit="1" customWidth="1"/>
    <col min="2" max="2" width="42.9296875" style="2" bestFit="1" customWidth="1"/>
    <col min="3" max="3" width="41.86328125" style="2" bestFit="1" customWidth="1"/>
    <col min="4" max="4" width="13.73046875" style="2" bestFit="1" customWidth="1"/>
    <col min="5" max="5" width="15.86328125" style="2" bestFit="1" customWidth="1"/>
    <col min="6" max="6" width="16.53125" style="2" bestFit="1" customWidth="1"/>
    <col min="7" max="7" width="16.53125" style="2" customWidth="1"/>
    <col min="8" max="8" width="13.33203125" style="2" bestFit="1" customWidth="1"/>
    <col min="9" max="9" width="23.86328125" style="2" bestFit="1" customWidth="1"/>
    <col min="10" max="10" width="13.3984375" style="2" bestFit="1" customWidth="1"/>
    <col min="11" max="11" width="19.73046875" style="2" bestFit="1" customWidth="1"/>
    <col min="12" max="12" width="10.265625" style="2" customWidth="1"/>
    <col min="13" max="16384" width="9.06640625" style="2"/>
  </cols>
  <sheetData>
    <row r="1" spans="1:11" x14ac:dyDescent="0.45">
      <c r="A1" s="3" t="s">
        <v>50</v>
      </c>
      <c r="B1" s="3" t="s">
        <v>49</v>
      </c>
      <c r="C1" s="3" t="s">
        <v>16</v>
      </c>
      <c r="D1" s="6" t="s">
        <v>17</v>
      </c>
      <c r="E1" s="6" t="s">
        <v>18</v>
      </c>
      <c r="F1" s="4" t="s">
        <v>19</v>
      </c>
      <c r="G1" s="4" t="s">
        <v>168</v>
      </c>
      <c r="H1" s="5" t="s">
        <v>20</v>
      </c>
      <c r="I1" s="3" t="s">
        <v>21</v>
      </c>
      <c r="J1" s="3" t="s">
        <v>22</v>
      </c>
      <c r="K1" s="6" t="s">
        <v>23</v>
      </c>
    </row>
    <row r="2" spans="1:11" x14ac:dyDescent="0.45">
      <c r="A2" s="2" t="s">
        <v>6</v>
      </c>
      <c r="B2" s="2" t="s">
        <v>136</v>
      </c>
      <c r="C2" s="2" t="s">
        <v>42</v>
      </c>
      <c r="D2" s="28">
        <v>16</v>
      </c>
      <c r="E2" s="28" t="s">
        <v>9</v>
      </c>
      <c r="F2" s="12">
        <v>4441.88</v>
      </c>
      <c r="G2" s="12">
        <v>4441.88</v>
      </c>
      <c r="H2" s="8"/>
      <c r="I2" s="12"/>
      <c r="J2" s="10">
        <v>2026</v>
      </c>
      <c r="K2" s="11" t="s">
        <v>161</v>
      </c>
    </row>
    <row r="3" spans="1:11" x14ac:dyDescent="0.45">
      <c r="A3" s="2" t="s">
        <v>6</v>
      </c>
      <c r="B3" s="2" t="s">
        <v>136</v>
      </c>
      <c r="C3" s="2" t="s">
        <v>42</v>
      </c>
      <c r="D3" s="28">
        <v>17</v>
      </c>
      <c r="E3" s="28" t="s">
        <v>11</v>
      </c>
      <c r="F3" s="12">
        <v>4441.88</v>
      </c>
      <c r="G3" s="12"/>
      <c r="H3" s="8"/>
      <c r="I3" s="9"/>
      <c r="J3" s="10">
        <v>2026</v>
      </c>
      <c r="K3" s="11" t="s">
        <v>161</v>
      </c>
    </row>
    <row r="4" spans="1:11" x14ac:dyDescent="0.45">
      <c r="A4" s="2" t="s">
        <v>6</v>
      </c>
      <c r="B4" s="2" t="s">
        <v>136</v>
      </c>
      <c r="C4" s="2" t="s">
        <v>42</v>
      </c>
      <c r="D4" s="28">
        <v>18</v>
      </c>
      <c r="E4" s="28" t="s">
        <v>12</v>
      </c>
      <c r="F4" s="12">
        <v>4441.88</v>
      </c>
      <c r="G4" s="12"/>
      <c r="H4" s="8"/>
      <c r="I4" s="13"/>
      <c r="J4" s="10">
        <v>2026</v>
      </c>
      <c r="K4" s="11" t="s">
        <v>161</v>
      </c>
    </row>
    <row r="5" spans="1:11" x14ac:dyDescent="0.45">
      <c r="A5" s="2" t="s">
        <v>6</v>
      </c>
      <c r="B5" s="2" t="s">
        <v>136</v>
      </c>
      <c r="C5" s="2" t="s">
        <v>41</v>
      </c>
      <c r="D5" s="28">
        <v>6</v>
      </c>
      <c r="E5" s="28" t="s">
        <v>9</v>
      </c>
      <c r="F5" s="12">
        <v>2178.4</v>
      </c>
      <c r="G5" s="12"/>
      <c r="H5" s="8"/>
      <c r="I5" s="9"/>
      <c r="J5" s="10">
        <v>2026</v>
      </c>
      <c r="K5" s="11" t="s">
        <v>164</v>
      </c>
    </row>
    <row r="6" spans="1:11" x14ac:dyDescent="0.45">
      <c r="A6" s="2" t="s">
        <v>6</v>
      </c>
      <c r="B6" s="2" t="s">
        <v>136</v>
      </c>
      <c r="C6" s="2" t="s">
        <v>41</v>
      </c>
      <c r="D6" s="28">
        <f>D5+1</f>
        <v>7</v>
      </c>
      <c r="E6" s="28" t="s">
        <v>11</v>
      </c>
      <c r="F6" s="12">
        <v>2178.4</v>
      </c>
      <c r="G6" s="12"/>
      <c r="H6" s="8"/>
      <c r="I6" s="9"/>
      <c r="J6" s="10">
        <v>2026</v>
      </c>
      <c r="K6" s="11" t="s">
        <v>164</v>
      </c>
    </row>
    <row r="7" spans="1:11" x14ac:dyDescent="0.45">
      <c r="A7" s="2" t="s">
        <v>6</v>
      </c>
      <c r="B7" s="2" t="s">
        <v>136</v>
      </c>
      <c r="C7" s="2" t="s">
        <v>41</v>
      </c>
      <c r="D7" s="28">
        <f t="shared" ref="D7:D35" si="0">D6+1</f>
        <v>8</v>
      </c>
      <c r="E7" s="28" t="s">
        <v>12</v>
      </c>
      <c r="F7" s="12">
        <v>2178.4</v>
      </c>
      <c r="G7" s="12"/>
      <c r="H7" s="8"/>
      <c r="I7" s="9"/>
      <c r="J7" s="10">
        <v>2026</v>
      </c>
      <c r="K7" s="11" t="s">
        <v>164</v>
      </c>
    </row>
    <row r="8" spans="1:11" x14ac:dyDescent="0.45">
      <c r="A8" s="2" t="s">
        <v>6</v>
      </c>
      <c r="B8" s="2" t="s">
        <v>136</v>
      </c>
      <c r="C8" s="2" t="s">
        <v>41</v>
      </c>
      <c r="D8" s="28">
        <f t="shared" si="0"/>
        <v>9</v>
      </c>
      <c r="E8" s="28" t="s">
        <v>13</v>
      </c>
      <c r="F8" s="12">
        <v>2178.4</v>
      </c>
      <c r="G8" s="12"/>
      <c r="H8" s="8"/>
      <c r="I8" s="9"/>
      <c r="J8" s="10">
        <v>2026</v>
      </c>
      <c r="K8" s="11" t="s">
        <v>164</v>
      </c>
    </row>
    <row r="9" spans="1:11" x14ac:dyDescent="0.45">
      <c r="A9" s="2" t="s">
        <v>6</v>
      </c>
      <c r="B9" s="2" t="s">
        <v>136</v>
      </c>
      <c r="C9" s="2" t="s">
        <v>41</v>
      </c>
      <c r="D9" s="28">
        <f t="shared" si="0"/>
        <v>10</v>
      </c>
      <c r="E9" s="28" t="s">
        <v>14</v>
      </c>
      <c r="F9" s="12">
        <v>2178.4</v>
      </c>
      <c r="G9" s="12"/>
      <c r="H9" s="8"/>
      <c r="I9" s="13"/>
      <c r="J9" s="10">
        <v>2026</v>
      </c>
      <c r="K9" s="11" t="s">
        <v>164</v>
      </c>
    </row>
    <row r="10" spans="1:11" x14ac:dyDescent="0.45">
      <c r="A10" s="2" t="s">
        <v>6</v>
      </c>
      <c r="B10" s="2" t="s">
        <v>136</v>
      </c>
      <c r="C10" s="2" t="s">
        <v>41</v>
      </c>
      <c r="D10" s="28">
        <f t="shared" si="0"/>
        <v>11</v>
      </c>
      <c r="E10" s="28" t="s">
        <v>15</v>
      </c>
      <c r="F10" s="12">
        <v>2178.4</v>
      </c>
      <c r="G10" s="12"/>
      <c r="H10" s="8"/>
      <c r="I10" s="13"/>
      <c r="J10" s="10">
        <v>2026</v>
      </c>
      <c r="K10" s="11" t="s">
        <v>164</v>
      </c>
    </row>
    <row r="11" spans="1:11" ht="25.15" customHeight="1" x14ac:dyDescent="0.45">
      <c r="A11" s="2" t="s">
        <v>6</v>
      </c>
      <c r="B11" s="2" t="s">
        <v>136</v>
      </c>
      <c r="C11" s="2" t="s">
        <v>41</v>
      </c>
      <c r="D11" s="28">
        <f t="shared" si="0"/>
        <v>12</v>
      </c>
      <c r="E11" s="28" t="s">
        <v>1</v>
      </c>
      <c r="F11" s="12">
        <v>2178.4</v>
      </c>
      <c r="G11" s="12"/>
      <c r="H11" s="8"/>
      <c r="I11" s="13"/>
      <c r="J11" s="10">
        <v>2027</v>
      </c>
      <c r="K11" s="11" t="s">
        <v>164</v>
      </c>
    </row>
    <row r="12" spans="1:11" x14ac:dyDescent="0.45">
      <c r="A12" s="2" t="s">
        <v>6</v>
      </c>
      <c r="B12" s="2" t="s">
        <v>136</v>
      </c>
      <c r="C12" s="2" t="s">
        <v>41</v>
      </c>
      <c r="D12" s="28">
        <f t="shared" si="0"/>
        <v>13</v>
      </c>
      <c r="E12" s="28" t="s">
        <v>2</v>
      </c>
      <c r="F12" s="12">
        <v>2178.4</v>
      </c>
      <c r="G12" s="12"/>
      <c r="H12" s="14"/>
      <c r="I12" s="13"/>
      <c r="J12" s="10">
        <v>2027</v>
      </c>
      <c r="K12" s="11" t="s">
        <v>164</v>
      </c>
    </row>
    <row r="13" spans="1:11" x14ac:dyDescent="0.45">
      <c r="A13" s="2" t="s">
        <v>6</v>
      </c>
      <c r="B13" s="2" t="s">
        <v>136</v>
      </c>
      <c r="C13" s="2" t="s">
        <v>41</v>
      </c>
      <c r="D13" s="28">
        <f t="shared" si="0"/>
        <v>14</v>
      </c>
      <c r="E13" s="28" t="s">
        <v>3</v>
      </c>
      <c r="F13" s="12">
        <v>2178.4</v>
      </c>
      <c r="G13" s="12"/>
      <c r="H13" s="14"/>
      <c r="I13" s="13"/>
      <c r="J13" s="10">
        <v>2027</v>
      </c>
      <c r="K13" s="11" t="s">
        <v>164</v>
      </c>
    </row>
    <row r="14" spans="1:11" x14ac:dyDescent="0.45">
      <c r="A14" s="2" t="s">
        <v>6</v>
      </c>
      <c r="B14" s="2" t="s">
        <v>136</v>
      </c>
      <c r="C14" s="2" t="s">
        <v>41</v>
      </c>
      <c r="D14" s="28">
        <f t="shared" si="0"/>
        <v>15</v>
      </c>
      <c r="E14" s="28" t="s">
        <v>4</v>
      </c>
      <c r="F14" s="12">
        <v>2178.4</v>
      </c>
      <c r="G14" s="12"/>
      <c r="H14" s="14"/>
      <c r="I14" s="13"/>
      <c r="J14" s="10">
        <v>2027</v>
      </c>
      <c r="K14" s="11" t="s">
        <v>164</v>
      </c>
    </row>
    <row r="15" spans="1:11" x14ac:dyDescent="0.45">
      <c r="A15" s="2" t="s">
        <v>6</v>
      </c>
      <c r="B15" s="2" t="s">
        <v>136</v>
      </c>
      <c r="C15" s="2" t="s">
        <v>41</v>
      </c>
      <c r="D15" s="28">
        <f t="shared" si="0"/>
        <v>16</v>
      </c>
      <c r="E15" s="28" t="s">
        <v>7</v>
      </c>
      <c r="F15" s="12">
        <v>2178.4</v>
      </c>
      <c r="G15" s="12"/>
      <c r="H15" s="14"/>
      <c r="I15" s="13"/>
      <c r="J15" s="10">
        <v>2027</v>
      </c>
      <c r="K15" s="11" t="s">
        <v>164</v>
      </c>
    </row>
    <row r="16" spans="1:11" x14ac:dyDescent="0.45">
      <c r="A16" s="2" t="s">
        <v>6</v>
      </c>
      <c r="B16" s="2" t="s">
        <v>136</v>
      </c>
      <c r="C16" s="2" t="s">
        <v>41</v>
      </c>
      <c r="D16" s="28">
        <f t="shared" si="0"/>
        <v>17</v>
      </c>
      <c r="E16" s="28" t="s">
        <v>8</v>
      </c>
      <c r="F16" s="12">
        <v>2178.4</v>
      </c>
      <c r="G16" s="12"/>
      <c r="H16" s="14"/>
      <c r="I16" s="13"/>
      <c r="J16" s="10">
        <v>2027</v>
      </c>
      <c r="K16" s="11" t="s">
        <v>164</v>
      </c>
    </row>
    <row r="17" spans="1:11" x14ac:dyDescent="0.45">
      <c r="A17" s="2" t="s">
        <v>6</v>
      </c>
      <c r="B17" s="2" t="s">
        <v>136</v>
      </c>
      <c r="C17" s="2" t="s">
        <v>41</v>
      </c>
      <c r="D17" s="28">
        <f t="shared" si="0"/>
        <v>18</v>
      </c>
      <c r="E17" s="28" t="s">
        <v>9</v>
      </c>
      <c r="F17" s="12">
        <v>2178.4</v>
      </c>
      <c r="G17" s="12"/>
      <c r="H17" s="14"/>
      <c r="I17" s="13"/>
      <c r="J17" s="10">
        <v>2027</v>
      </c>
      <c r="K17" s="11" t="s">
        <v>164</v>
      </c>
    </row>
    <row r="18" spans="1:11" x14ac:dyDescent="0.45">
      <c r="A18" s="2" t="s">
        <v>6</v>
      </c>
      <c r="B18" s="2" t="s">
        <v>136</v>
      </c>
      <c r="C18" s="2" t="s">
        <v>41</v>
      </c>
      <c r="D18" s="28">
        <f t="shared" si="0"/>
        <v>19</v>
      </c>
      <c r="E18" s="28" t="s">
        <v>11</v>
      </c>
      <c r="F18" s="12">
        <v>2178.4</v>
      </c>
      <c r="G18" s="12"/>
      <c r="H18" s="14"/>
      <c r="I18" s="13"/>
      <c r="J18" s="10">
        <v>2027</v>
      </c>
      <c r="K18" s="11" t="s">
        <v>164</v>
      </c>
    </row>
    <row r="19" spans="1:11" x14ac:dyDescent="0.45">
      <c r="A19" s="2" t="s">
        <v>6</v>
      </c>
      <c r="B19" s="2" t="s">
        <v>136</v>
      </c>
      <c r="C19" s="2" t="s">
        <v>41</v>
      </c>
      <c r="D19" s="28">
        <f t="shared" si="0"/>
        <v>20</v>
      </c>
      <c r="E19" s="28" t="s">
        <v>12</v>
      </c>
      <c r="F19" s="12">
        <v>2178.4</v>
      </c>
      <c r="G19" s="12"/>
      <c r="H19" s="14"/>
      <c r="I19" s="13"/>
      <c r="J19" s="10">
        <v>2027</v>
      </c>
      <c r="K19" s="11" t="s">
        <v>164</v>
      </c>
    </row>
    <row r="20" spans="1:11" x14ac:dyDescent="0.45">
      <c r="A20" s="2" t="s">
        <v>6</v>
      </c>
      <c r="B20" s="2" t="s">
        <v>136</v>
      </c>
      <c r="C20" s="2" t="s">
        <v>41</v>
      </c>
      <c r="D20" s="28">
        <f t="shared" si="0"/>
        <v>21</v>
      </c>
      <c r="E20" s="28" t="s">
        <v>13</v>
      </c>
      <c r="F20" s="12">
        <v>2178.4</v>
      </c>
      <c r="G20" s="12"/>
      <c r="H20" s="14"/>
      <c r="I20" s="13"/>
      <c r="J20" s="10">
        <v>2027</v>
      </c>
      <c r="K20" s="11" t="s">
        <v>164</v>
      </c>
    </row>
    <row r="21" spans="1:11" x14ac:dyDescent="0.45">
      <c r="A21" s="2" t="s">
        <v>6</v>
      </c>
      <c r="B21" s="2" t="s">
        <v>136</v>
      </c>
      <c r="C21" s="2" t="s">
        <v>41</v>
      </c>
      <c r="D21" s="28">
        <f t="shared" si="0"/>
        <v>22</v>
      </c>
      <c r="E21" s="28" t="s">
        <v>14</v>
      </c>
      <c r="F21" s="12">
        <v>2178.4</v>
      </c>
      <c r="G21" s="12"/>
      <c r="H21" s="14"/>
      <c r="I21" s="13"/>
      <c r="J21" s="10">
        <v>2027</v>
      </c>
      <c r="K21" s="11" t="s">
        <v>164</v>
      </c>
    </row>
    <row r="22" spans="1:11" x14ac:dyDescent="0.45">
      <c r="A22" s="2" t="s">
        <v>6</v>
      </c>
      <c r="B22" s="2" t="s">
        <v>136</v>
      </c>
      <c r="C22" s="2" t="s">
        <v>41</v>
      </c>
      <c r="D22" s="28">
        <f t="shared" si="0"/>
        <v>23</v>
      </c>
      <c r="E22" s="28" t="s">
        <v>15</v>
      </c>
      <c r="F22" s="12">
        <v>2178.4</v>
      </c>
      <c r="G22" s="12"/>
      <c r="H22" s="14"/>
      <c r="I22" s="13"/>
      <c r="J22" s="10">
        <v>2027</v>
      </c>
      <c r="K22" s="11" t="s">
        <v>164</v>
      </c>
    </row>
    <row r="23" spans="1:11" x14ac:dyDescent="0.45">
      <c r="A23" s="2" t="s">
        <v>6</v>
      </c>
      <c r="B23" s="2" t="s">
        <v>136</v>
      </c>
      <c r="C23" s="2" t="s">
        <v>41</v>
      </c>
      <c r="D23" s="28">
        <f t="shared" si="0"/>
        <v>24</v>
      </c>
      <c r="E23" s="28" t="s">
        <v>1</v>
      </c>
      <c r="F23" s="12">
        <v>2178.4</v>
      </c>
      <c r="G23" s="12"/>
      <c r="H23" s="14"/>
      <c r="I23" s="13"/>
      <c r="J23" s="10">
        <v>2028</v>
      </c>
      <c r="K23" s="11" t="s">
        <v>164</v>
      </c>
    </row>
    <row r="24" spans="1:11" x14ac:dyDescent="0.45">
      <c r="A24" s="2" t="s">
        <v>6</v>
      </c>
      <c r="B24" s="2" t="s">
        <v>136</v>
      </c>
      <c r="C24" s="2" t="s">
        <v>41</v>
      </c>
      <c r="D24" s="28">
        <f t="shared" si="0"/>
        <v>25</v>
      </c>
      <c r="E24" s="28" t="s">
        <v>2</v>
      </c>
      <c r="F24" s="12">
        <v>2178.4</v>
      </c>
      <c r="G24" s="12"/>
      <c r="H24" s="14"/>
      <c r="I24" s="13"/>
      <c r="J24" s="10">
        <v>2028</v>
      </c>
      <c r="K24" s="11" t="s">
        <v>164</v>
      </c>
    </row>
    <row r="25" spans="1:11" x14ac:dyDescent="0.45">
      <c r="A25" s="2" t="s">
        <v>6</v>
      </c>
      <c r="B25" s="2" t="s">
        <v>136</v>
      </c>
      <c r="C25" s="2" t="s">
        <v>41</v>
      </c>
      <c r="D25" s="28">
        <f t="shared" si="0"/>
        <v>26</v>
      </c>
      <c r="E25" s="28" t="s">
        <v>3</v>
      </c>
      <c r="F25" s="12">
        <v>2178.4</v>
      </c>
      <c r="G25" s="12"/>
      <c r="H25" s="14"/>
      <c r="I25" s="13"/>
      <c r="J25" s="10">
        <v>2028</v>
      </c>
      <c r="K25" s="11" t="s">
        <v>164</v>
      </c>
    </row>
    <row r="26" spans="1:11" x14ac:dyDescent="0.45">
      <c r="A26" s="2" t="s">
        <v>6</v>
      </c>
      <c r="B26" s="2" t="s">
        <v>136</v>
      </c>
      <c r="C26" s="2" t="s">
        <v>41</v>
      </c>
      <c r="D26" s="28">
        <f t="shared" si="0"/>
        <v>27</v>
      </c>
      <c r="E26" s="28" t="s">
        <v>4</v>
      </c>
      <c r="F26" s="12">
        <v>2178.4</v>
      </c>
      <c r="G26" s="12"/>
      <c r="H26" s="14"/>
      <c r="I26" s="13"/>
      <c r="J26" s="10">
        <v>2028</v>
      </c>
      <c r="K26" s="11" t="s">
        <v>164</v>
      </c>
    </row>
    <row r="27" spans="1:11" x14ac:dyDescent="0.45">
      <c r="A27" s="2" t="s">
        <v>6</v>
      </c>
      <c r="B27" s="2" t="s">
        <v>136</v>
      </c>
      <c r="C27" s="2" t="s">
        <v>41</v>
      </c>
      <c r="D27" s="28">
        <f t="shared" si="0"/>
        <v>28</v>
      </c>
      <c r="E27" s="28" t="s">
        <v>7</v>
      </c>
      <c r="F27" s="12">
        <v>2178.4</v>
      </c>
      <c r="G27" s="12"/>
      <c r="H27" s="14"/>
      <c r="I27" s="13"/>
      <c r="J27" s="10">
        <v>2028</v>
      </c>
      <c r="K27" s="11" t="s">
        <v>164</v>
      </c>
    </row>
    <row r="28" spans="1:11" x14ac:dyDescent="0.45">
      <c r="A28" s="2" t="s">
        <v>6</v>
      </c>
      <c r="B28" s="2" t="s">
        <v>136</v>
      </c>
      <c r="C28" s="2" t="s">
        <v>41</v>
      </c>
      <c r="D28" s="28">
        <f t="shared" si="0"/>
        <v>29</v>
      </c>
      <c r="E28" s="28" t="s">
        <v>8</v>
      </c>
      <c r="F28" s="12">
        <v>2178.4</v>
      </c>
      <c r="G28" s="12"/>
      <c r="H28" s="14"/>
      <c r="I28" s="13"/>
      <c r="J28" s="10">
        <v>2028</v>
      </c>
      <c r="K28" s="11" t="s">
        <v>164</v>
      </c>
    </row>
    <row r="29" spans="1:11" x14ac:dyDescent="0.45">
      <c r="A29" s="2" t="s">
        <v>6</v>
      </c>
      <c r="B29" s="2" t="s">
        <v>136</v>
      </c>
      <c r="C29" s="2" t="s">
        <v>41</v>
      </c>
      <c r="D29" s="28">
        <f t="shared" si="0"/>
        <v>30</v>
      </c>
      <c r="E29" s="28" t="s">
        <v>9</v>
      </c>
      <c r="F29" s="12">
        <v>2178.4</v>
      </c>
      <c r="G29" s="12"/>
      <c r="H29" s="14"/>
      <c r="I29" s="13"/>
      <c r="J29" s="10">
        <v>2028</v>
      </c>
      <c r="K29" s="11" t="s">
        <v>164</v>
      </c>
    </row>
    <row r="30" spans="1:11" x14ac:dyDescent="0.45">
      <c r="A30" s="2" t="s">
        <v>6</v>
      </c>
      <c r="B30" s="2" t="s">
        <v>136</v>
      </c>
      <c r="C30" s="2" t="s">
        <v>41</v>
      </c>
      <c r="D30" s="28">
        <f t="shared" si="0"/>
        <v>31</v>
      </c>
      <c r="E30" s="28" t="s">
        <v>11</v>
      </c>
      <c r="F30" s="12">
        <v>2178.4</v>
      </c>
      <c r="G30" s="12"/>
      <c r="H30" s="14"/>
      <c r="I30" s="13"/>
      <c r="J30" s="10">
        <v>2028</v>
      </c>
      <c r="K30" s="11" t="s">
        <v>164</v>
      </c>
    </row>
    <row r="31" spans="1:11" x14ac:dyDescent="0.45">
      <c r="A31" s="2" t="s">
        <v>6</v>
      </c>
      <c r="B31" s="2" t="s">
        <v>136</v>
      </c>
      <c r="C31" s="2" t="s">
        <v>41</v>
      </c>
      <c r="D31" s="28">
        <f t="shared" si="0"/>
        <v>32</v>
      </c>
      <c r="E31" s="28" t="s">
        <v>12</v>
      </c>
      <c r="F31" s="12">
        <v>2178.4</v>
      </c>
      <c r="G31" s="12"/>
      <c r="H31" s="14"/>
      <c r="I31" s="13"/>
      <c r="J31" s="10">
        <v>2028</v>
      </c>
      <c r="K31" s="11" t="s">
        <v>164</v>
      </c>
    </row>
    <row r="32" spans="1:11" x14ac:dyDescent="0.45">
      <c r="A32" s="2" t="s">
        <v>6</v>
      </c>
      <c r="B32" s="2" t="s">
        <v>136</v>
      </c>
      <c r="C32" s="2" t="s">
        <v>41</v>
      </c>
      <c r="D32" s="28">
        <f t="shared" si="0"/>
        <v>33</v>
      </c>
      <c r="E32" s="28" t="s">
        <v>13</v>
      </c>
      <c r="F32" s="12">
        <v>2178.4</v>
      </c>
      <c r="G32" s="12"/>
      <c r="H32" s="14"/>
      <c r="I32" s="13"/>
      <c r="J32" s="10">
        <v>2028</v>
      </c>
      <c r="K32" s="11" t="s">
        <v>164</v>
      </c>
    </row>
    <row r="33" spans="1:11" x14ac:dyDescent="0.45">
      <c r="A33" s="2" t="s">
        <v>6</v>
      </c>
      <c r="B33" s="2" t="s">
        <v>136</v>
      </c>
      <c r="C33" s="2" t="s">
        <v>41</v>
      </c>
      <c r="D33" s="28">
        <f t="shared" si="0"/>
        <v>34</v>
      </c>
      <c r="E33" s="28" t="s">
        <v>14</v>
      </c>
      <c r="F33" s="12">
        <v>2178.4</v>
      </c>
      <c r="G33" s="12"/>
      <c r="H33" s="14"/>
      <c r="I33" s="13"/>
      <c r="J33" s="10">
        <v>2028</v>
      </c>
      <c r="K33" s="11" t="s">
        <v>164</v>
      </c>
    </row>
    <row r="34" spans="1:11" x14ac:dyDescent="0.45">
      <c r="A34" s="2" t="s">
        <v>6</v>
      </c>
      <c r="B34" s="2" t="s">
        <v>136</v>
      </c>
      <c r="C34" s="2" t="s">
        <v>41</v>
      </c>
      <c r="D34" s="28">
        <f t="shared" si="0"/>
        <v>35</v>
      </c>
      <c r="E34" s="28" t="s">
        <v>15</v>
      </c>
      <c r="F34" s="12">
        <v>2178.4</v>
      </c>
      <c r="G34" s="12"/>
      <c r="H34" s="14"/>
      <c r="I34" s="13"/>
      <c r="J34" s="10">
        <v>2028</v>
      </c>
      <c r="K34" s="11" t="s">
        <v>164</v>
      </c>
    </row>
    <row r="35" spans="1:11" x14ac:dyDescent="0.45">
      <c r="A35" s="2" t="s">
        <v>6</v>
      </c>
      <c r="B35" s="2" t="s">
        <v>136</v>
      </c>
      <c r="C35" s="2" t="s">
        <v>41</v>
      </c>
      <c r="D35" s="28">
        <f t="shared" si="0"/>
        <v>36</v>
      </c>
      <c r="E35" s="28" t="s">
        <v>1</v>
      </c>
      <c r="F35" s="12">
        <v>2178.4</v>
      </c>
      <c r="G35" s="12"/>
      <c r="H35" s="14"/>
      <c r="I35" s="13"/>
      <c r="J35" s="10">
        <v>2029</v>
      </c>
      <c r="K35" s="11" t="s">
        <v>164</v>
      </c>
    </row>
    <row r="36" spans="1:11" x14ac:dyDescent="0.45">
      <c r="A36" s="2" t="s">
        <v>6</v>
      </c>
      <c r="B36" s="2" t="s">
        <v>136</v>
      </c>
      <c r="C36" s="1" t="s">
        <v>40</v>
      </c>
      <c r="D36" s="46">
        <v>7</v>
      </c>
      <c r="E36" s="28" t="s">
        <v>9</v>
      </c>
      <c r="F36" s="14">
        <v>11717.33</v>
      </c>
      <c r="G36" s="14"/>
      <c r="H36" s="14"/>
      <c r="I36" s="13"/>
      <c r="J36" s="10">
        <v>2026</v>
      </c>
      <c r="K36" s="11" t="s">
        <v>158</v>
      </c>
    </row>
    <row r="37" spans="1:11" x14ac:dyDescent="0.45">
      <c r="A37" s="2" t="s">
        <v>6</v>
      </c>
      <c r="B37" s="2" t="s">
        <v>136</v>
      </c>
      <c r="C37" s="1" t="s">
        <v>40</v>
      </c>
      <c r="D37" s="46">
        <f>D36+1</f>
        <v>8</v>
      </c>
      <c r="E37" s="28" t="s">
        <v>11</v>
      </c>
      <c r="F37" s="14">
        <v>11717.33</v>
      </c>
      <c r="G37" s="14"/>
      <c r="H37" s="14"/>
      <c r="I37" s="13"/>
      <c r="J37" s="10">
        <v>2026</v>
      </c>
      <c r="K37" s="11" t="s">
        <v>158</v>
      </c>
    </row>
    <row r="38" spans="1:11" x14ac:dyDescent="0.45">
      <c r="A38" s="2" t="s">
        <v>6</v>
      </c>
      <c r="B38" s="2" t="s">
        <v>136</v>
      </c>
      <c r="C38" s="1" t="s">
        <v>40</v>
      </c>
      <c r="D38" s="46">
        <f t="shared" ref="D38:D41" si="1">D37+1</f>
        <v>9</v>
      </c>
      <c r="E38" s="28" t="s">
        <v>12</v>
      </c>
      <c r="F38" s="14">
        <v>11717.33</v>
      </c>
      <c r="G38" s="14"/>
      <c r="H38" s="14"/>
      <c r="I38" s="13"/>
      <c r="J38" s="10">
        <v>2026</v>
      </c>
      <c r="K38" s="11" t="s">
        <v>158</v>
      </c>
    </row>
    <row r="39" spans="1:11" x14ac:dyDescent="0.45">
      <c r="A39" s="2" t="s">
        <v>6</v>
      </c>
      <c r="B39" s="2" t="s">
        <v>136</v>
      </c>
      <c r="C39" s="1" t="s">
        <v>40</v>
      </c>
      <c r="D39" s="46">
        <f t="shared" si="1"/>
        <v>10</v>
      </c>
      <c r="E39" s="28" t="s">
        <v>13</v>
      </c>
      <c r="F39" s="14">
        <v>11717.33</v>
      </c>
      <c r="G39" s="14"/>
      <c r="H39" s="14"/>
      <c r="I39" s="13"/>
      <c r="J39" s="10">
        <v>2026</v>
      </c>
      <c r="K39" s="11" t="s">
        <v>158</v>
      </c>
    </row>
    <row r="40" spans="1:11" x14ac:dyDescent="0.45">
      <c r="A40" s="2" t="s">
        <v>6</v>
      </c>
      <c r="B40" s="2" t="s">
        <v>136</v>
      </c>
      <c r="C40" s="1" t="s">
        <v>40</v>
      </c>
      <c r="D40" s="46">
        <f t="shared" si="1"/>
        <v>11</v>
      </c>
      <c r="E40" s="28" t="s">
        <v>14</v>
      </c>
      <c r="F40" s="14">
        <v>11717.33</v>
      </c>
      <c r="G40" s="14"/>
      <c r="H40" s="14"/>
      <c r="I40" s="13"/>
      <c r="J40" s="10">
        <v>2026</v>
      </c>
      <c r="K40" s="11" t="s">
        <v>158</v>
      </c>
    </row>
    <row r="41" spans="1:11" x14ac:dyDescent="0.45">
      <c r="A41" s="2" t="s">
        <v>6</v>
      </c>
      <c r="B41" s="2" t="s">
        <v>136</v>
      </c>
      <c r="C41" s="1" t="s">
        <v>40</v>
      </c>
      <c r="D41" s="46">
        <f t="shared" si="1"/>
        <v>12</v>
      </c>
      <c r="E41" s="28" t="s">
        <v>15</v>
      </c>
      <c r="F41" s="14">
        <v>11717.33</v>
      </c>
      <c r="G41" s="14"/>
      <c r="H41" s="14"/>
      <c r="I41" s="13"/>
      <c r="J41" s="10">
        <v>2026</v>
      </c>
      <c r="K41" s="11" t="s">
        <v>158</v>
      </c>
    </row>
    <row r="42" spans="1:11" x14ac:dyDescent="0.45">
      <c r="A42" s="2" t="s">
        <v>6</v>
      </c>
      <c r="B42" s="2" t="s">
        <v>136</v>
      </c>
      <c r="C42" s="2" t="s">
        <v>30</v>
      </c>
      <c r="D42" s="28">
        <v>18</v>
      </c>
      <c r="E42" s="28" t="s">
        <v>9</v>
      </c>
      <c r="F42" s="14">
        <v>1791.63</v>
      </c>
      <c r="G42" s="14"/>
      <c r="H42" s="14"/>
      <c r="I42" s="13"/>
      <c r="J42" s="10">
        <v>2026</v>
      </c>
      <c r="K42" s="11" t="s">
        <v>158</v>
      </c>
    </row>
    <row r="43" spans="1:11" x14ac:dyDescent="0.45">
      <c r="A43" s="2" t="s">
        <v>6</v>
      </c>
      <c r="B43" s="2" t="s">
        <v>136</v>
      </c>
      <c r="C43" s="2" t="s">
        <v>30</v>
      </c>
      <c r="D43" s="28">
        <v>19</v>
      </c>
      <c r="E43" s="28" t="s">
        <v>11</v>
      </c>
      <c r="F43" s="14">
        <v>1791.63</v>
      </c>
      <c r="G43" s="14"/>
      <c r="H43" s="14"/>
      <c r="I43" s="13"/>
      <c r="J43" s="10">
        <v>2026</v>
      </c>
      <c r="K43" s="11" t="s">
        <v>158</v>
      </c>
    </row>
    <row r="44" spans="1:11" x14ac:dyDescent="0.45">
      <c r="A44" s="2" t="s">
        <v>6</v>
      </c>
      <c r="B44" s="2" t="s">
        <v>136</v>
      </c>
      <c r="C44" s="2" t="s">
        <v>30</v>
      </c>
      <c r="D44" s="28">
        <f>D43+1</f>
        <v>20</v>
      </c>
      <c r="E44" s="28" t="s">
        <v>12</v>
      </c>
      <c r="F44" s="14">
        <v>1791.63</v>
      </c>
      <c r="G44" s="14"/>
      <c r="H44" s="14"/>
      <c r="I44" s="13"/>
      <c r="J44" s="10">
        <v>2026</v>
      </c>
      <c r="K44" s="11" t="s">
        <v>158</v>
      </c>
    </row>
    <row r="45" spans="1:11" x14ac:dyDescent="0.45">
      <c r="A45" s="2" t="s">
        <v>6</v>
      </c>
      <c r="B45" s="2" t="s">
        <v>136</v>
      </c>
      <c r="C45" s="2" t="s">
        <v>30</v>
      </c>
      <c r="D45" s="28">
        <f t="shared" ref="D45:D48" si="2">D44+1</f>
        <v>21</v>
      </c>
      <c r="E45" s="28" t="s">
        <v>13</v>
      </c>
      <c r="F45" s="14">
        <v>1791.63</v>
      </c>
      <c r="G45" s="14"/>
      <c r="H45" s="14"/>
      <c r="I45" s="13"/>
      <c r="J45" s="10">
        <v>2026</v>
      </c>
      <c r="K45" s="11" t="s">
        <v>158</v>
      </c>
    </row>
    <row r="46" spans="1:11" x14ac:dyDescent="0.45">
      <c r="A46" s="2" t="s">
        <v>6</v>
      </c>
      <c r="B46" s="2" t="s">
        <v>136</v>
      </c>
      <c r="C46" s="2" t="s">
        <v>30</v>
      </c>
      <c r="D46" s="28">
        <f t="shared" si="2"/>
        <v>22</v>
      </c>
      <c r="E46" s="28" t="s">
        <v>14</v>
      </c>
      <c r="F46" s="14">
        <v>1791.63</v>
      </c>
      <c r="G46" s="14"/>
      <c r="H46" s="14"/>
      <c r="I46" s="13"/>
      <c r="J46" s="10">
        <v>2026</v>
      </c>
      <c r="K46" s="11" t="s">
        <v>158</v>
      </c>
    </row>
    <row r="47" spans="1:11" x14ac:dyDescent="0.45">
      <c r="A47" s="2" t="s">
        <v>6</v>
      </c>
      <c r="B47" s="2" t="s">
        <v>136</v>
      </c>
      <c r="C47" s="2" t="s">
        <v>30</v>
      </c>
      <c r="D47" s="28">
        <f t="shared" si="2"/>
        <v>23</v>
      </c>
      <c r="E47" s="28" t="s">
        <v>15</v>
      </c>
      <c r="F47" s="14">
        <v>1791.63</v>
      </c>
      <c r="G47" s="14"/>
      <c r="H47" s="14"/>
      <c r="I47" s="13"/>
      <c r="J47" s="10">
        <v>2026</v>
      </c>
      <c r="K47" s="11" t="s">
        <v>158</v>
      </c>
    </row>
    <row r="48" spans="1:11" x14ac:dyDescent="0.45">
      <c r="A48" s="2" t="s">
        <v>6</v>
      </c>
      <c r="B48" s="2" t="s">
        <v>136</v>
      </c>
      <c r="C48" s="2" t="s">
        <v>30</v>
      </c>
      <c r="D48" s="28">
        <f t="shared" si="2"/>
        <v>24</v>
      </c>
      <c r="E48" s="28" t="s">
        <v>1</v>
      </c>
      <c r="F48" s="14">
        <v>1791.63</v>
      </c>
      <c r="G48" s="14"/>
      <c r="H48" s="14"/>
      <c r="I48" s="13"/>
      <c r="J48" s="10">
        <v>2027</v>
      </c>
      <c r="K48" s="11" t="s">
        <v>158</v>
      </c>
    </row>
    <row r="49" spans="1:11" x14ac:dyDescent="0.45">
      <c r="A49" s="2" t="s">
        <v>6</v>
      </c>
      <c r="B49" s="2" t="s">
        <v>136</v>
      </c>
      <c r="C49" s="1" t="s">
        <v>43</v>
      </c>
      <c r="D49" s="46">
        <v>2</v>
      </c>
      <c r="E49" s="28" t="s">
        <v>9</v>
      </c>
      <c r="F49" s="14">
        <v>5463.28</v>
      </c>
      <c r="G49" s="14"/>
      <c r="H49" s="14"/>
      <c r="I49" s="13"/>
      <c r="J49" s="10">
        <v>2026</v>
      </c>
      <c r="K49" s="11" t="s">
        <v>158</v>
      </c>
    </row>
    <row r="50" spans="1:11" x14ac:dyDescent="0.45">
      <c r="A50" s="2" t="s">
        <v>6</v>
      </c>
      <c r="B50" s="2" t="s">
        <v>136</v>
      </c>
      <c r="C50" s="1" t="s">
        <v>43</v>
      </c>
      <c r="D50" s="46">
        <f>D49+1</f>
        <v>3</v>
      </c>
      <c r="E50" s="28" t="s">
        <v>11</v>
      </c>
      <c r="F50" s="14">
        <v>5463.28</v>
      </c>
      <c r="G50" s="14"/>
      <c r="H50" s="14"/>
      <c r="I50" s="13"/>
      <c r="J50" s="10">
        <v>2026</v>
      </c>
      <c r="K50" s="11" t="s">
        <v>158</v>
      </c>
    </row>
    <row r="51" spans="1:11" x14ac:dyDescent="0.45">
      <c r="A51" s="2" t="s">
        <v>6</v>
      </c>
      <c r="B51" s="2" t="s">
        <v>136</v>
      </c>
      <c r="C51" s="1" t="s">
        <v>43</v>
      </c>
      <c r="D51" s="46">
        <f t="shared" ref="D51:D114" si="3">D50+1</f>
        <v>4</v>
      </c>
      <c r="E51" s="28" t="s">
        <v>12</v>
      </c>
      <c r="F51" s="14">
        <v>5463.28</v>
      </c>
      <c r="G51" s="14"/>
      <c r="H51" s="14"/>
      <c r="I51" s="13"/>
      <c r="J51" s="10">
        <v>2026</v>
      </c>
      <c r="K51" s="11" t="s">
        <v>158</v>
      </c>
    </row>
    <row r="52" spans="1:11" x14ac:dyDescent="0.45">
      <c r="A52" s="2" t="s">
        <v>6</v>
      </c>
      <c r="B52" s="2" t="s">
        <v>136</v>
      </c>
      <c r="C52" s="1" t="s">
        <v>43</v>
      </c>
      <c r="D52" s="46">
        <f t="shared" si="3"/>
        <v>5</v>
      </c>
      <c r="E52" s="28" t="s">
        <v>13</v>
      </c>
      <c r="F52" s="14">
        <v>5463.28</v>
      </c>
      <c r="G52" s="14"/>
      <c r="H52" s="14"/>
      <c r="I52" s="13"/>
      <c r="J52" s="10">
        <v>2026</v>
      </c>
      <c r="K52" s="11" t="s">
        <v>158</v>
      </c>
    </row>
    <row r="53" spans="1:11" x14ac:dyDescent="0.45">
      <c r="A53" s="2" t="s">
        <v>6</v>
      </c>
      <c r="B53" s="2" t="s">
        <v>136</v>
      </c>
      <c r="C53" s="1" t="s">
        <v>43</v>
      </c>
      <c r="D53" s="46">
        <f t="shared" si="3"/>
        <v>6</v>
      </c>
      <c r="E53" s="28" t="s">
        <v>14</v>
      </c>
      <c r="F53" s="14">
        <v>5463.28</v>
      </c>
      <c r="G53" s="14"/>
      <c r="H53" s="14"/>
      <c r="I53" s="13"/>
      <c r="J53" s="10">
        <v>2026</v>
      </c>
      <c r="K53" s="11" t="s">
        <v>158</v>
      </c>
    </row>
    <row r="54" spans="1:11" x14ac:dyDescent="0.45">
      <c r="A54" s="2" t="s">
        <v>6</v>
      </c>
      <c r="B54" s="2" t="s">
        <v>136</v>
      </c>
      <c r="C54" s="1" t="s">
        <v>43</v>
      </c>
      <c r="D54" s="46">
        <f t="shared" si="3"/>
        <v>7</v>
      </c>
      <c r="E54" s="28" t="s">
        <v>15</v>
      </c>
      <c r="F54" s="14">
        <v>5463.28</v>
      </c>
      <c r="G54" s="14"/>
      <c r="H54" s="14"/>
      <c r="I54" s="13"/>
      <c r="J54" s="10">
        <v>2026</v>
      </c>
      <c r="K54" s="11" t="s">
        <v>158</v>
      </c>
    </row>
    <row r="55" spans="1:11" x14ac:dyDescent="0.45">
      <c r="A55" s="2" t="s">
        <v>6</v>
      </c>
      <c r="B55" s="2" t="s">
        <v>136</v>
      </c>
      <c r="C55" s="1" t="s">
        <v>43</v>
      </c>
      <c r="D55" s="46">
        <f t="shared" si="3"/>
        <v>8</v>
      </c>
      <c r="E55" s="28" t="s">
        <v>1</v>
      </c>
      <c r="F55" s="14">
        <v>5463.28</v>
      </c>
      <c r="G55" s="14"/>
      <c r="H55" s="8"/>
      <c r="I55" s="13"/>
      <c r="J55" s="10">
        <v>2027</v>
      </c>
      <c r="K55" s="11" t="s">
        <v>158</v>
      </c>
    </row>
    <row r="56" spans="1:11" x14ac:dyDescent="0.45">
      <c r="A56" s="2" t="s">
        <v>6</v>
      </c>
      <c r="B56" s="2" t="s">
        <v>136</v>
      </c>
      <c r="C56" s="1" t="s">
        <v>43</v>
      </c>
      <c r="D56" s="46">
        <f t="shared" si="3"/>
        <v>9</v>
      </c>
      <c r="E56" s="28" t="s">
        <v>2</v>
      </c>
      <c r="F56" s="14">
        <v>5463.28</v>
      </c>
      <c r="G56" s="14"/>
      <c r="H56" s="14"/>
      <c r="I56" s="13"/>
      <c r="J56" s="10">
        <v>2027</v>
      </c>
      <c r="K56" s="11" t="s">
        <v>158</v>
      </c>
    </row>
    <row r="57" spans="1:11" x14ac:dyDescent="0.45">
      <c r="A57" s="2" t="s">
        <v>6</v>
      </c>
      <c r="B57" s="2" t="s">
        <v>136</v>
      </c>
      <c r="C57" s="1" t="s">
        <v>43</v>
      </c>
      <c r="D57" s="46">
        <f t="shared" si="3"/>
        <v>10</v>
      </c>
      <c r="E57" s="28" t="s">
        <v>3</v>
      </c>
      <c r="F57" s="14">
        <v>5463.28</v>
      </c>
      <c r="G57" s="14"/>
      <c r="H57" s="14"/>
      <c r="I57" s="13"/>
      <c r="J57" s="10">
        <v>2027</v>
      </c>
      <c r="K57" s="11" t="s">
        <v>158</v>
      </c>
    </row>
    <row r="58" spans="1:11" x14ac:dyDescent="0.45">
      <c r="A58" s="2" t="s">
        <v>6</v>
      </c>
      <c r="B58" s="2" t="s">
        <v>136</v>
      </c>
      <c r="C58" s="1" t="s">
        <v>43</v>
      </c>
      <c r="D58" s="46">
        <f t="shared" si="3"/>
        <v>11</v>
      </c>
      <c r="E58" s="28" t="s">
        <v>4</v>
      </c>
      <c r="F58" s="14">
        <v>5463.28</v>
      </c>
      <c r="G58" s="14"/>
      <c r="H58" s="14"/>
      <c r="I58" s="13"/>
      <c r="J58" s="10">
        <v>2027</v>
      </c>
      <c r="K58" s="11" t="s">
        <v>158</v>
      </c>
    </row>
    <row r="59" spans="1:11" x14ac:dyDescent="0.45">
      <c r="A59" s="2" t="s">
        <v>6</v>
      </c>
      <c r="B59" s="2" t="s">
        <v>136</v>
      </c>
      <c r="C59" s="1" t="s">
        <v>43</v>
      </c>
      <c r="D59" s="46">
        <f t="shared" si="3"/>
        <v>12</v>
      </c>
      <c r="E59" s="28" t="s">
        <v>7</v>
      </c>
      <c r="F59" s="14">
        <v>5463.28</v>
      </c>
      <c r="G59" s="14"/>
      <c r="H59" s="14"/>
      <c r="I59" s="13"/>
      <c r="J59" s="10">
        <v>2027</v>
      </c>
      <c r="K59" s="11" t="s">
        <v>158</v>
      </c>
    </row>
    <row r="60" spans="1:11" x14ac:dyDescent="0.45">
      <c r="A60" s="2" t="s">
        <v>6</v>
      </c>
      <c r="B60" s="2" t="s">
        <v>136</v>
      </c>
      <c r="C60" s="1" t="s">
        <v>43</v>
      </c>
      <c r="D60" s="46">
        <f t="shared" si="3"/>
        <v>13</v>
      </c>
      <c r="E60" s="28" t="s">
        <v>8</v>
      </c>
      <c r="F60" s="14">
        <v>5463.28</v>
      </c>
      <c r="G60" s="14"/>
      <c r="H60" s="14"/>
      <c r="I60" s="13"/>
      <c r="J60" s="10">
        <v>2027</v>
      </c>
      <c r="K60" s="11" t="s">
        <v>158</v>
      </c>
    </row>
    <row r="61" spans="1:11" x14ac:dyDescent="0.45">
      <c r="A61" s="2" t="s">
        <v>6</v>
      </c>
      <c r="B61" s="2" t="s">
        <v>136</v>
      </c>
      <c r="C61" s="1" t="s">
        <v>43</v>
      </c>
      <c r="D61" s="46">
        <f t="shared" si="3"/>
        <v>14</v>
      </c>
      <c r="E61" s="28" t="s">
        <v>9</v>
      </c>
      <c r="F61" s="14">
        <v>5463.28</v>
      </c>
      <c r="G61" s="14"/>
      <c r="H61" s="14"/>
      <c r="I61" s="13"/>
      <c r="J61" s="10">
        <v>2027</v>
      </c>
      <c r="K61" s="11" t="s">
        <v>158</v>
      </c>
    </row>
    <row r="62" spans="1:11" x14ac:dyDescent="0.45">
      <c r="A62" s="2" t="s">
        <v>6</v>
      </c>
      <c r="B62" s="2" t="s">
        <v>136</v>
      </c>
      <c r="C62" s="1" t="s">
        <v>43</v>
      </c>
      <c r="D62" s="46">
        <f t="shared" si="3"/>
        <v>15</v>
      </c>
      <c r="E62" s="28" t="s">
        <v>11</v>
      </c>
      <c r="F62" s="14">
        <v>5463.28</v>
      </c>
      <c r="G62" s="14"/>
      <c r="H62" s="14"/>
      <c r="I62" s="13"/>
      <c r="J62" s="10">
        <v>2027</v>
      </c>
      <c r="K62" s="11" t="s">
        <v>158</v>
      </c>
    </row>
    <row r="63" spans="1:11" x14ac:dyDescent="0.45">
      <c r="A63" s="2" t="s">
        <v>6</v>
      </c>
      <c r="B63" s="2" t="s">
        <v>136</v>
      </c>
      <c r="C63" s="1" t="s">
        <v>43</v>
      </c>
      <c r="D63" s="46">
        <f t="shared" si="3"/>
        <v>16</v>
      </c>
      <c r="E63" s="28" t="s">
        <v>12</v>
      </c>
      <c r="F63" s="14">
        <v>5463.28</v>
      </c>
      <c r="G63" s="14"/>
      <c r="H63" s="14"/>
      <c r="I63" s="13"/>
      <c r="J63" s="10">
        <v>2027</v>
      </c>
      <c r="K63" s="11" t="s">
        <v>158</v>
      </c>
    </row>
    <row r="64" spans="1:11" x14ac:dyDescent="0.45">
      <c r="A64" s="2" t="s">
        <v>6</v>
      </c>
      <c r="B64" s="2" t="s">
        <v>136</v>
      </c>
      <c r="C64" s="1" t="s">
        <v>43</v>
      </c>
      <c r="D64" s="46">
        <f t="shared" si="3"/>
        <v>17</v>
      </c>
      <c r="E64" s="28" t="s">
        <v>13</v>
      </c>
      <c r="F64" s="14">
        <v>5463.28</v>
      </c>
      <c r="G64" s="14"/>
      <c r="H64" s="14"/>
      <c r="I64" s="13"/>
      <c r="J64" s="10">
        <v>2027</v>
      </c>
      <c r="K64" s="11" t="s">
        <v>158</v>
      </c>
    </row>
    <row r="65" spans="1:11" x14ac:dyDescent="0.45">
      <c r="A65" s="2" t="s">
        <v>6</v>
      </c>
      <c r="B65" s="2" t="s">
        <v>136</v>
      </c>
      <c r="C65" s="1" t="s">
        <v>43</v>
      </c>
      <c r="D65" s="46">
        <f t="shared" si="3"/>
        <v>18</v>
      </c>
      <c r="E65" s="28" t="s">
        <v>14</v>
      </c>
      <c r="F65" s="14">
        <v>5463.28</v>
      </c>
      <c r="G65" s="14"/>
      <c r="H65" s="14"/>
      <c r="I65" s="13"/>
      <c r="J65" s="10">
        <v>2027</v>
      </c>
      <c r="K65" s="11" t="s">
        <v>158</v>
      </c>
    </row>
    <row r="66" spans="1:11" x14ac:dyDescent="0.45">
      <c r="A66" s="2" t="s">
        <v>6</v>
      </c>
      <c r="B66" s="2" t="s">
        <v>136</v>
      </c>
      <c r="C66" s="1" t="s">
        <v>43</v>
      </c>
      <c r="D66" s="46">
        <f t="shared" si="3"/>
        <v>19</v>
      </c>
      <c r="E66" s="28" t="s">
        <v>15</v>
      </c>
      <c r="F66" s="14">
        <v>5463.28</v>
      </c>
      <c r="G66" s="14"/>
      <c r="H66" s="14"/>
      <c r="I66" s="13"/>
      <c r="J66" s="10">
        <v>2027</v>
      </c>
      <c r="K66" s="11" t="s">
        <v>158</v>
      </c>
    </row>
    <row r="67" spans="1:11" x14ac:dyDescent="0.45">
      <c r="A67" s="2" t="s">
        <v>6</v>
      </c>
      <c r="B67" s="2" t="s">
        <v>136</v>
      </c>
      <c r="C67" s="1" t="s">
        <v>43</v>
      </c>
      <c r="D67" s="46">
        <f t="shared" si="3"/>
        <v>20</v>
      </c>
      <c r="E67" s="28" t="s">
        <v>1</v>
      </c>
      <c r="F67" s="14">
        <v>5463.28</v>
      </c>
      <c r="G67" s="14"/>
      <c r="H67" s="8"/>
      <c r="I67" s="13"/>
      <c r="J67" s="10">
        <v>2028</v>
      </c>
      <c r="K67" s="11" t="s">
        <v>158</v>
      </c>
    </row>
    <row r="68" spans="1:11" x14ac:dyDescent="0.45">
      <c r="A68" s="2" t="s">
        <v>6</v>
      </c>
      <c r="B68" s="2" t="s">
        <v>136</v>
      </c>
      <c r="C68" s="1" t="s">
        <v>43</v>
      </c>
      <c r="D68" s="46">
        <f t="shared" si="3"/>
        <v>21</v>
      </c>
      <c r="E68" s="28" t="s">
        <v>2</v>
      </c>
      <c r="F68" s="14">
        <v>5463.28</v>
      </c>
      <c r="G68" s="14"/>
      <c r="H68" s="14"/>
      <c r="I68" s="13"/>
      <c r="J68" s="10">
        <v>2028</v>
      </c>
      <c r="K68" s="11" t="s">
        <v>158</v>
      </c>
    </row>
    <row r="69" spans="1:11" x14ac:dyDescent="0.45">
      <c r="A69" s="2" t="s">
        <v>6</v>
      </c>
      <c r="B69" s="2" t="s">
        <v>136</v>
      </c>
      <c r="C69" s="1" t="s">
        <v>43</v>
      </c>
      <c r="D69" s="46">
        <f t="shared" si="3"/>
        <v>22</v>
      </c>
      <c r="E69" s="28" t="s">
        <v>3</v>
      </c>
      <c r="F69" s="14">
        <v>5463.28</v>
      </c>
      <c r="G69" s="14"/>
      <c r="H69" s="14"/>
      <c r="I69" s="13"/>
      <c r="J69" s="10">
        <v>2028</v>
      </c>
      <c r="K69" s="11" t="s">
        <v>158</v>
      </c>
    </row>
    <row r="70" spans="1:11" x14ac:dyDescent="0.45">
      <c r="A70" s="2" t="s">
        <v>6</v>
      </c>
      <c r="B70" s="2" t="s">
        <v>136</v>
      </c>
      <c r="C70" s="1" t="s">
        <v>43</v>
      </c>
      <c r="D70" s="46">
        <f t="shared" si="3"/>
        <v>23</v>
      </c>
      <c r="E70" s="28" t="s">
        <v>4</v>
      </c>
      <c r="F70" s="14">
        <v>5463.28</v>
      </c>
      <c r="G70" s="14"/>
      <c r="H70" s="14"/>
      <c r="I70" s="13"/>
      <c r="J70" s="10">
        <v>2028</v>
      </c>
      <c r="K70" s="11" t="s">
        <v>158</v>
      </c>
    </row>
    <row r="71" spans="1:11" x14ac:dyDescent="0.45">
      <c r="A71" s="2" t="s">
        <v>6</v>
      </c>
      <c r="B71" s="2" t="s">
        <v>136</v>
      </c>
      <c r="C71" s="1" t="s">
        <v>43</v>
      </c>
      <c r="D71" s="46">
        <f t="shared" si="3"/>
        <v>24</v>
      </c>
      <c r="E71" s="28" t="s">
        <v>7</v>
      </c>
      <c r="F71" s="14">
        <v>5463.28</v>
      </c>
      <c r="G71" s="14"/>
      <c r="H71" s="14"/>
      <c r="I71" s="13"/>
      <c r="J71" s="10">
        <v>2028</v>
      </c>
      <c r="K71" s="11" t="s">
        <v>158</v>
      </c>
    </row>
    <row r="72" spans="1:11" x14ac:dyDescent="0.45">
      <c r="A72" s="2" t="s">
        <v>6</v>
      </c>
      <c r="B72" s="2" t="s">
        <v>136</v>
      </c>
      <c r="C72" s="1" t="s">
        <v>43</v>
      </c>
      <c r="D72" s="46">
        <f t="shared" si="3"/>
        <v>25</v>
      </c>
      <c r="E72" s="28" t="s">
        <v>8</v>
      </c>
      <c r="F72" s="14">
        <v>5463.28</v>
      </c>
      <c r="G72" s="14"/>
      <c r="H72" s="14"/>
      <c r="I72" s="13"/>
      <c r="J72" s="10">
        <v>2028</v>
      </c>
      <c r="K72" s="11" t="s">
        <v>158</v>
      </c>
    </row>
    <row r="73" spans="1:11" x14ac:dyDescent="0.45">
      <c r="A73" s="2" t="s">
        <v>6</v>
      </c>
      <c r="B73" s="2" t="s">
        <v>136</v>
      </c>
      <c r="C73" s="1" t="s">
        <v>43</v>
      </c>
      <c r="D73" s="46">
        <f t="shared" si="3"/>
        <v>26</v>
      </c>
      <c r="E73" s="28" t="s">
        <v>9</v>
      </c>
      <c r="F73" s="14">
        <v>5463.28</v>
      </c>
      <c r="G73" s="14"/>
      <c r="H73" s="14"/>
      <c r="I73" s="13"/>
      <c r="J73" s="10">
        <v>2028</v>
      </c>
      <c r="K73" s="11" t="s">
        <v>158</v>
      </c>
    </row>
    <row r="74" spans="1:11" x14ac:dyDescent="0.45">
      <c r="A74" s="2" t="s">
        <v>6</v>
      </c>
      <c r="B74" s="2" t="s">
        <v>136</v>
      </c>
      <c r="C74" s="1" t="s">
        <v>43</v>
      </c>
      <c r="D74" s="46">
        <f t="shared" si="3"/>
        <v>27</v>
      </c>
      <c r="E74" s="28" t="s">
        <v>11</v>
      </c>
      <c r="F74" s="14">
        <v>5463.28</v>
      </c>
      <c r="G74" s="14"/>
      <c r="H74" s="14"/>
      <c r="I74" s="13"/>
      <c r="J74" s="10">
        <v>2028</v>
      </c>
      <c r="K74" s="11" t="s">
        <v>158</v>
      </c>
    </row>
    <row r="75" spans="1:11" x14ac:dyDescent="0.45">
      <c r="A75" s="2" t="s">
        <v>6</v>
      </c>
      <c r="B75" s="2" t="s">
        <v>136</v>
      </c>
      <c r="C75" s="1" t="s">
        <v>43</v>
      </c>
      <c r="D75" s="46">
        <f t="shared" si="3"/>
        <v>28</v>
      </c>
      <c r="E75" s="28" t="s">
        <v>12</v>
      </c>
      <c r="F75" s="14">
        <v>5463.28</v>
      </c>
      <c r="G75" s="14"/>
      <c r="H75" s="14"/>
      <c r="I75" s="13"/>
      <c r="J75" s="10">
        <v>2028</v>
      </c>
      <c r="K75" s="11" t="s">
        <v>158</v>
      </c>
    </row>
    <row r="76" spans="1:11" x14ac:dyDescent="0.45">
      <c r="A76" s="2" t="s">
        <v>6</v>
      </c>
      <c r="B76" s="2" t="s">
        <v>136</v>
      </c>
      <c r="C76" s="1" t="s">
        <v>43</v>
      </c>
      <c r="D76" s="46">
        <f t="shared" si="3"/>
        <v>29</v>
      </c>
      <c r="E76" s="28" t="s">
        <v>13</v>
      </c>
      <c r="F76" s="14">
        <v>5463.28</v>
      </c>
      <c r="G76" s="14"/>
      <c r="H76" s="14"/>
      <c r="I76" s="13"/>
      <c r="J76" s="10">
        <v>2028</v>
      </c>
      <c r="K76" s="11" t="s">
        <v>158</v>
      </c>
    </row>
    <row r="77" spans="1:11" x14ac:dyDescent="0.45">
      <c r="A77" s="2" t="s">
        <v>6</v>
      </c>
      <c r="B77" s="2" t="s">
        <v>136</v>
      </c>
      <c r="C77" s="1" t="s">
        <v>43</v>
      </c>
      <c r="D77" s="46">
        <f t="shared" si="3"/>
        <v>30</v>
      </c>
      <c r="E77" s="28" t="s">
        <v>14</v>
      </c>
      <c r="F77" s="14">
        <v>5463.28</v>
      </c>
      <c r="G77" s="14"/>
      <c r="H77" s="14"/>
      <c r="I77" s="13"/>
      <c r="J77" s="10">
        <v>2028</v>
      </c>
      <c r="K77" s="11" t="s">
        <v>158</v>
      </c>
    </row>
    <row r="78" spans="1:11" x14ac:dyDescent="0.45">
      <c r="A78" s="2" t="s">
        <v>6</v>
      </c>
      <c r="B78" s="2" t="s">
        <v>136</v>
      </c>
      <c r="C78" s="1" t="s">
        <v>43</v>
      </c>
      <c r="D78" s="46">
        <f t="shared" si="3"/>
        <v>31</v>
      </c>
      <c r="E78" s="28" t="s">
        <v>15</v>
      </c>
      <c r="F78" s="14">
        <v>5463.28</v>
      </c>
      <c r="G78" s="14"/>
      <c r="H78" s="14"/>
      <c r="I78" s="13"/>
      <c r="J78" s="10">
        <v>2028</v>
      </c>
      <c r="K78" s="11" t="s">
        <v>158</v>
      </c>
    </row>
    <row r="79" spans="1:11" x14ac:dyDescent="0.45">
      <c r="A79" s="2" t="s">
        <v>6</v>
      </c>
      <c r="B79" s="2" t="s">
        <v>136</v>
      </c>
      <c r="C79" s="1" t="s">
        <v>43</v>
      </c>
      <c r="D79" s="46">
        <f t="shared" si="3"/>
        <v>32</v>
      </c>
      <c r="E79" s="28" t="s">
        <v>1</v>
      </c>
      <c r="F79" s="14">
        <v>5463.28</v>
      </c>
      <c r="G79" s="14"/>
      <c r="H79" s="8"/>
      <c r="I79" s="13"/>
      <c r="J79" s="10">
        <v>2029</v>
      </c>
      <c r="K79" s="11" t="s">
        <v>158</v>
      </c>
    </row>
    <row r="80" spans="1:11" x14ac:dyDescent="0.45">
      <c r="A80" s="2" t="s">
        <v>6</v>
      </c>
      <c r="B80" s="2" t="s">
        <v>136</v>
      </c>
      <c r="C80" s="1" t="s">
        <v>43</v>
      </c>
      <c r="D80" s="46">
        <f t="shared" si="3"/>
        <v>33</v>
      </c>
      <c r="E80" s="28" t="s">
        <v>2</v>
      </c>
      <c r="F80" s="14">
        <v>5463.28</v>
      </c>
      <c r="G80" s="14"/>
      <c r="H80" s="14"/>
      <c r="I80" s="13"/>
      <c r="J80" s="10">
        <v>2029</v>
      </c>
      <c r="K80" s="11" t="s">
        <v>158</v>
      </c>
    </row>
    <row r="81" spans="1:11" x14ac:dyDescent="0.45">
      <c r="A81" s="2" t="s">
        <v>6</v>
      </c>
      <c r="B81" s="2" t="s">
        <v>136</v>
      </c>
      <c r="C81" s="1" t="s">
        <v>43</v>
      </c>
      <c r="D81" s="46">
        <f t="shared" si="3"/>
        <v>34</v>
      </c>
      <c r="E81" s="28" t="s">
        <v>3</v>
      </c>
      <c r="F81" s="14">
        <v>5463.28</v>
      </c>
      <c r="G81" s="14"/>
      <c r="H81" s="14"/>
      <c r="I81" s="13"/>
      <c r="J81" s="10">
        <v>2029</v>
      </c>
      <c r="K81" s="11" t="s">
        <v>158</v>
      </c>
    </row>
    <row r="82" spans="1:11" x14ac:dyDescent="0.45">
      <c r="A82" s="2" t="s">
        <v>6</v>
      </c>
      <c r="B82" s="2" t="s">
        <v>136</v>
      </c>
      <c r="C82" s="1" t="s">
        <v>43</v>
      </c>
      <c r="D82" s="46">
        <f t="shared" si="3"/>
        <v>35</v>
      </c>
      <c r="E82" s="28" t="s">
        <v>4</v>
      </c>
      <c r="F82" s="14">
        <v>5463.28</v>
      </c>
      <c r="G82" s="14"/>
      <c r="H82" s="14"/>
      <c r="I82" s="13"/>
      <c r="J82" s="10">
        <v>2029</v>
      </c>
      <c r="K82" s="11" t="s">
        <v>158</v>
      </c>
    </row>
    <row r="83" spans="1:11" x14ac:dyDescent="0.45">
      <c r="A83" s="2" t="s">
        <v>6</v>
      </c>
      <c r="B83" s="2" t="s">
        <v>136</v>
      </c>
      <c r="C83" s="1" t="s">
        <v>43</v>
      </c>
      <c r="D83" s="46">
        <f t="shared" si="3"/>
        <v>36</v>
      </c>
      <c r="E83" s="28" t="s">
        <v>7</v>
      </c>
      <c r="F83" s="14">
        <v>5463.28</v>
      </c>
      <c r="G83" s="14"/>
      <c r="H83" s="14"/>
      <c r="I83" s="13"/>
      <c r="J83" s="10">
        <v>2029</v>
      </c>
      <c r="K83" s="11" t="s">
        <v>158</v>
      </c>
    </row>
    <row r="84" spans="1:11" x14ac:dyDescent="0.45">
      <c r="A84" s="2" t="s">
        <v>6</v>
      </c>
      <c r="B84" s="2" t="s">
        <v>134</v>
      </c>
      <c r="C84" s="1" t="s">
        <v>44</v>
      </c>
      <c r="D84" s="46">
        <v>3</v>
      </c>
      <c r="E84" s="28" t="s">
        <v>9</v>
      </c>
      <c r="F84" s="12">
        <v>9574.2800000000007</v>
      </c>
      <c r="G84" s="12"/>
      <c r="H84" s="14"/>
      <c r="I84" s="13"/>
      <c r="J84" s="10">
        <v>2026</v>
      </c>
      <c r="K84" s="11" t="s">
        <v>158</v>
      </c>
    </row>
    <row r="85" spans="1:11" x14ac:dyDescent="0.45">
      <c r="A85" s="2" t="s">
        <v>6</v>
      </c>
      <c r="B85" s="2" t="s">
        <v>134</v>
      </c>
      <c r="C85" s="1" t="s">
        <v>44</v>
      </c>
      <c r="D85" s="46">
        <f t="shared" si="3"/>
        <v>4</v>
      </c>
      <c r="E85" s="28" t="s">
        <v>11</v>
      </c>
      <c r="F85" s="14">
        <v>9574.2800000000007</v>
      </c>
      <c r="G85" s="14"/>
      <c r="H85" s="14"/>
      <c r="I85" s="13"/>
      <c r="J85" s="10">
        <v>2026</v>
      </c>
      <c r="K85" s="11" t="s">
        <v>158</v>
      </c>
    </row>
    <row r="86" spans="1:11" x14ac:dyDescent="0.45">
      <c r="A86" s="2" t="s">
        <v>6</v>
      </c>
      <c r="B86" s="2" t="s">
        <v>134</v>
      </c>
      <c r="C86" s="1" t="s">
        <v>44</v>
      </c>
      <c r="D86" s="46">
        <f t="shared" si="3"/>
        <v>5</v>
      </c>
      <c r="E86" s="28" t="s">
        <v>12</v>
      </c>
      <c r="F86" s="14">
        <v>9574.2800000000007</v>
      </c>
      <c r="G86" s="14"/>
      <c r="H86" s="14"/>
      <c r="I86" s="13"/>
      <c r="J86" s="10">
        <v>2026</v>
      </c>
      <c r="K86" s="11" t="s">
        <v>158</v>
      </c>
    </row>
    <row r="87" spans="1:11" x14ac:dyDescent="0.45">
      <c r="A87" s="2" t="s">
        <v>6</v>
      </c>
      <c r="B87" s="2" t="s">
        <v>134</v>
      </c>
      <c r="C87" s="1" t="s">
        <v>44</v>
      </c>
      <c r="D87" s="46">
        <f t="shared" si="3"/>
        <v>6</v>
      </c>
      <c r="E87" s="28" t="s">
        <v>13</v>
      </c>
      <c r="F87" s="14">
        <v>9574.2800000000007</v>
      </c>
      <c r="G87" s="14"/>
      <c r="H87" s="14"/>
      <c r="I87" s="13"/>
      <c r="J87" s="10">
        <v>2026</v>
      </c>
      <c r="K87" s="11" t="s">
        <v>158</v>
      </c>
    </row>
    <row r="88" spans="1:11" x14ac:dyDescent="0.45">
      <c r="A88" s="2" t="s">
        <v>6</v>
      </c>
      <c r="B88" s="2" t="s">
        <v>134</v>
      </c>
      <c r="C88" s="1" t="s">
        <v>45</v>
      </c>
      <c r="D88" s="46">
        <v>18</v>
      </c>
      <c r="E88" s="28" t="s">
        <v>9</v>
      </c>
      <c r="F88" s="14">
        <v>326.63</v>
      </c>
      <c r="G88" s="14"/>
      <c r="H88" s="14"/>
      <c r="I88" s="13"/>
      <c r="J88" s="10">
        <v>2026</v>
      </c>
      <c r="K88" s="11" t="s">
        <v>158</v>
      </c>
    </row>
    <row r="89" spans="1:11" x14ac:dyDescent="0.45">
      <c r="A89" s="2" t="s">
        <v>6</v>
      </c>
      <c r="B89" s="2" t="s">
        <v>134</v>
      </c>
      <c r="C89" s="1" t="s">
        <v>45</v>
      </c>
      <c r="D89" s="46">
        <f t="shared" si="3"/>
        <v>19</v>
      </c>
      <c r="E89" s="28" t="s">
        <v>11</v>
      </c>
      <c r="F89" s="14">
        <v>326.63</v>
      </c>
      <c r="G89" s="14"/>
      <c r="H89" s="14"/>
      <c r="I89" s="13"/>
      <c r="J89" s="10">
        <v>2026</v>
      </c>
      <c r="K89" s="11" t="s">
        <v>158</v>
      </c>
    </row>
    <row r="90" spans="1:11" x14ac:dyDescent="0.45">
      <c r="A90" s="2" t="s">
        <v>6</v>
      </c>
      <c r="B90" s="2" t="s">
        <v>134</v>
      </c>
      <c r="C90" s="1" t="s">
        <v>45</v>
      </c>
      <c r="D90" s="46">
        <f t="shared" si="3"/>
        <v>20</v>
      </c>
      <c r="E90" s="28" t="s">
        <v>12</v>
      </c>
      <c r="F90" s="14">
        <v>326.63</v>
      </c>
      <c r="G90" s="14"/>
      <c r="H90" s="14"/>
      <c r="I90" s="13"/>
      <c r="J90" s="10">
        <v>2026</v>
      </c>
      <c r="K90" s="11" t="s">
        <v>158</v>
      </c>
    </row>
    <row r="91" spans="1:11" x14ac:dyDescent="0.45">
      <c r="A91" s="2" t="s">
        <v>6</v>
      </c>
      <c r="B91" s="2" t="s">
        <v>134</v>
      </c>
      <c r="C91" s="1" t="s">
        <v>45</v>
      </c>
      <c r="D91" s="46">
        <f t="shared" si="3"/>
        <v>21</v>
      </c>
      <c r="E91" s="28" t="s">
        <v>13</v>
      </c>
      <c r="F91" s="14">
        <v>326.63</v>
      </c>
      <c r="G91" s="14"/>
      <c r="H91" s="14"/>
      <c r="I91" s="13"/>
      <c r="J91" s="10">
        <v>2026</v>
      </c>
      <c r="K91" s="11" t="s">
        <v>158</v>
      </c>
    </row>
    <row r="92" spans="1:11" x14ac:dyDescent="0.45">
      <c r="A92" s="2" t="s">
        <v>6</v>
      </c>
      <c r="B92" s="2" t="s">
        <v>134</v>
      </c>
      <c r="C92" s="1" t="s">
        <v>45</v>
      </c>
      <c r="D92" s="46">
        <f t="shared" si="3"/>
        <v>22</v>
      </c>
      <c r="E92" s="28" t="s">
        <v>14</v>
      </c>
      <c r="F92" s="14">
        <v>326.63</v>
      </c>
      <c r="G92" s="14"/>
      <c r="H92" s="14"/>
      <c r="I92" s="13"/>
      <c r="J92" s="10">
        <v>2026</v>
      </c>
      <c r="K92" s="11" t="s">
        <v>158</v>
      </c>
    </row>
    <row r="93" spans="1:11" x14ac:dyDescent="0.45">
      <c r="A93" s="2" t="s">
        <v>6</v>
      </c>
      <c r="B93" s="2" t="s">
        <v>134</v>
      </c>
      <c r="C93" s="1" t="s">
        <v>45</v>
      </c>
      <c r="D93" s="46">
        <f t="shared" si="3"/>
        <v>23</v>
      </c>
      <c r="E93" s="28" t="s">
        <v>15</v>
      </c>
      <c r="F93" s="14">
        <v>326.63</v>
      </c>
      <c r="G93" s="14"/>
      <c r="H93" s="14"/>
      <c r="I93" s="13"/>
      <c r="J93" s="10">
        <v>2026</v>
      </c>
      <c r="K93" s="11" t="s">
        <v>158</v>
      </c>
    </row>
    <row r="94" spans="1:11" x14ac:dyDescent="0.45">
      <c r="A94" s="2" t="s">
        <v>6</v>
      </c>
      <c r="B94" s="2" t="s">
        <v>134</v>
      </c>
      <c r="C94" s="1" t="s">
        <v>45</v>
      </c>
      <c r="D94" s="46">
        <f t="shared" si="3"/>
        <v>24</v>
      </c>
      <c r="E94" s="28" t="s">
        <v>1</v>
      </c>
      <c r="F94" s="14">
        <v>326.63</v>
      </c>
      <c r="G94" s="14"/>
      <c r="H94" s="14"/>
      <c r="I94" s="13"/>
      <c r="J94" s="10">
        <v>2027</v>
      </c>
      <c r="K94" s="11" t="s">
        <v>158</v>
      </c>
    </row>
    <row r="95" spans="1:11" x14ac:dyDescent="0.45">
      <c r="A95" s="2" t="s">
        <v>6</v>
      </c>
      <c r="B95" s="2" t="s">
        <v>132</v>
      </c>
      <c r="C95" s="1" t="s">
        <v>46</v>
      </c>
      <c r="D95" s="46">
        <v>10</v>
      </c>
      <c r="E95" s="28" t="s">
        <v>9</v>
      </c>
      <c r="F95" s="15">
        <v>3856.15</v>
      </c>
      <c r="G95" s="15"/>
      <c r="H95" s="14"/>
      <c r="I95" s="13"/>
      <c r="J95" s="10">
        <v>2026</v>
      </c>
      <c r="K95" s="11" t="s">
        <v>158</v>
      </c>
    </row>
    <row r="96" spans="1:11" x14ac:dyDescent="0.45">
      <c r="A96" s="2" t="s">
        <v>6</v>
      </c>
      <c r="B96" s="2" t="s">
        <v>132</v>
      </c>
      <c r="C96" s="1" t="s">
        <v>46</v>
      </c>
      <c r="D96" s="46">
        <f t="shared" si="3"/>
        <v>11</v>
      </c>
      <c r="E96" s="28" t="s">
        <v>11</v>
      </c>
      <c r="F96" s="15">
        <v>3856.15</v>
      </c>
      <c r="G96" s="15"/>
      <c r="H96" s="14"/>
      <c r="I96" s="13"/>
      <c r="J96" s="10">
        <v>2026</v>
      </c>
      <c r="K96" s="11" t="s">
        <v>158</v>
      </c>
    </row>
    <row r="97" spans="1:11" x14ac:dyDescent="0.45">
      <c r="A97" s="2" t="s">
        <v>6</v>
      </c>
      <c r="B97" s="2" t="s">
        <v>132</v>
      </c>
      <c r="C97" s="1" t="s">
        <v>46</v>
      </c>
      <c r="D97" s="46">
        <f t="shared" si="3"/>
        <v>12</v>
      </c>
      <c r="E97" s="28" t="s">
        <v>12</v>
      </c>
      <c r="F97" s="15">
        <v>3856.15</v>
      </c>
      <c r="G97" s="15"/>
      <c r="H97" s="14"/>
      <c r="I97" s="13"/>
      <c r="J97" s="10">
        <v>2026</v>
      </c>
      <c r="K97" s="11" t="s">
        <v>158</v>
      </c>
    </row>
    <row r="98" spans="1:11" x14ac:dyDescent="0.45">
      <c r="A98" s="2" t="s">
        <v>6</v>
      </c>
      <c r="B98" s="2" t="s">
        <v>132</v>
      </c>
      <c r="C98" s="1" t="s">
        <v>46</v>
      </c>
      <c r="D98" s="46">
        <f t="shared" si="3"/>
        <v>13</v>
      </c>
      <c r="E98" s="28" t="s">
        <v>13</v>
      </c>
      <c r="F98" s="15">
        <v>3856.15</v>
      </c>
      <c r="G98" s="15"/>
      <c r="H98" s="14"/>
      <c r="I98" s="13"/>
      <c r="J98" s="10">
        <v>2026</v>
      </c>
      <c r="K98" s="11" t="s">
        <v>158</v>
      </c>
    </row>
    <row r="99" spans="1:11" x14ac:dyDescent="0.45">
      <c r="A99" s="2" t="s">
        <v>6</v>
      </c>
      <c r="B99" s="2" t="s">
        <v>132</v>
      </c>
      <c r="C99" s="1" t="s">
        <v>46</v>
      </c>
      <c r="D99" s="46">
        <f t="shared" si="3"/>
        <v>14</v>
      </c>
      <c r="E99" s="28" t="s">
        <v>14</v>
      </c>
      <c r="F99" s="15">
        <v>3856.15</v>
      </c>
      <c r="G99" s="15"/>
      <c r="H99" s="14"/>
      <c r="I99" s="13"/>
      <c r="J99" s="10">
        <v>2026</v>
      </c>
      <c r="K99" s="11" t="s">
        <v>158</v>
      </c>
    </row>
    <row r="100" spans="1:11" x14ac:dyDescent="0.45">
      <c r="A100" s="2" t="s">
        <v>6</v>
      </c>
      <c r="B100" s="2" t="s">
        <v>132</v>
      </c>
      <c r="C100" s="1" t="s">
        <v>46</v>
      </c>
      <c r="D100" s="46">
        <f t="shared" si="3"/>
        <v>15</v>
      </c>
      <c r="E100" s="28" t="s">
        <v>15</v>
      </c>
      <c r="F100" s="15">
        <v>3856.15</v>
      </c>
      <c r="G100" s="15"/>
      <c r="H100" s="14"/>
      <c r="I100" s="13"/>
      <c r="J100" s="10">
        <v>2026</v>
      </c>
      <c r="K100" s="11" t="s">
        <v>158</v>
      </c>
    </row>
    <row r="101" spans="1:11" x14ac:dyDescent="0.45">
      <c r="A101" s="2" t="s">
        <v>6</v>
      </c>
      <c r="B101" s="2" t="s">
        <v>132</v>
      </c>
      <c r="C101" s="1" t="s">
        <v>46</v>
      </c>
      <c r="D101" s="46">
        <f t="shared" si="3"/>
        <v>16</v>
      </c>
      <c r="E101" s="28" t="s">
        <v>1</v>
      </c>
      <c r="F101" s="15">
        <v>3856.15</v>
      </c>
      <c r="G101" s="15"/>
      <c r="H101" s="14"/>
      <c r="I101" s="13"/>
      <c r="J101" s="10">
        <v>2027</v>
      </c>
      <c r="K101" s="11" t="s">
        <v>158</v>
      </c>
    </row>
    <row r="102" spans="1:11" x14ac:dyDescent="0.45">
      <c r="A102" s="2" t="s">
        <v>6</v>
      </c>
      <c r="B102" s="2" t="s">
        <v>132</v>
      </c>
      <c r="C102" s="1" t="s">
        <v>46</v>
      </c>
      <c r="D102" s="46">
        <f t="shared" si="3"/>
        <v>17</v>
      </c>
      <c r="E102" s="28" t="s">
        <v>2</v>
      </c>
      <c r="F102" s="15">
        <v>3856.15</v>
      </c>
      <c r="G102" s="15"/>
      <c r="H102" s="14"/>
      <c r="I102" s="13"/>
      <c r="J102" s="10">
        <v>2027</v>
      </c>
      <c r="K102" s="11" t="s">
        <v>158</v>
      </c>
    </row>
    <row r="103" spans="1:11" x14ac:dyDescent="0.45">
      <c r="A103" s="2" t="s">
        <v>6</v>
      </c>
      <c r="B103" s="2" t="s">
        <v>132</v>
      </c>
      <c r="C103" s="1" t="s">
        <v>46</v>
      </c>
      <c r="D103" s="46">
        <f t="shared" si="3"/>
        <v>18</v>
      </c>
      <c r="E103" s="28" t="s">
        <v>3</v>
      </c>
      <c r="F103" s="15">
        <v>3856.15</v>
      </c>
      <c r="G103" s="15"/>
      <c r="H103" s="14"/>
      <c r="I103" s="13"/>
      <c r="J103" s="10">
        <v>2027</v>
      </c>
      <c r="K103" s="11" t="s">
        <v>158</v>
      </c>
    </row>
    <row r="104" spans="1:11" x14ac:dyDescent="0.45">
      <c r="A104" s="2" t="s">
        <v>6</v>
      </c>
      <c r="B104" s="2" t="s">
        <v>132</v>
      </c>
      <c r="C104" s="1" t="s">
        <v>46</v>
      </c>
      <c r="D104" s="46">
        <f t="shared" si="3"/>
        <v>19</v>
      </c>
      <c r="E104" s="28" t="s">
        <v>4</v>
      </c>
      <c r="F104" s="15">
        <v>3856.15</v>
      </c>
      <c r="G104" s="15"/>
      <c r="H104" s="14"/>
      <c r="I104" s="13"/>
      <c r="J104" s="10">
        <v>2027</v>
      </c>
      <c r="K104" s="11" t="s">
        <v>158</v>
      </c>
    </row>
    <row r="105" spans="1:11" x14ac:dyDescent="0.45">
      <c r="A105" s="2" t="s">
        <v>6</v>
      </c>
      <c r="B105" s="2" t="s">
        <v>132</v>
      </c>
      <c r="C105" s="1" t="s">
        <v>46</v>
      </c>
      <c r="D105" s="46">
        <f t="shared" si="3"/>
        <v>20</v>
      </c>
      <c r="E105" s="28" t="s">
        <v>7</v>
      </c>
      <c r="F105" s="15">
        <v>3856.15</v>
      </c>
      <c r="G105" s="15"/>
      <c r="H105" s="14"/>
      <c r="I105" s="13"/>
      <c r="J105" s="10">
        <v>2027</v>
      </c>
      <c r="K105" s="11" t="s">
        <v>158</v>
      </c>
    </row>
    <row r="106" spans="1:11" x14ac:dyDescent="0.45">
      <c r="A106" s="2" t="s">
        <v>6</v>
      </c>
      <c r="B106" s="2" t="s">
        <v>132</v>
      </c>
      <c r="C106" s="1" t="s">
        <v>46</v>
      </c>
      <c r="D106" s="46">
        <f t="shared" si="3"/>
        <v>21</v>
      </c>
      <c r="E106" s="28" t="s">
        <v>8</v>
      </c>
      <c r="F106" s="15">
        <v>3856.15</v>
      </c>
      <c r="G106" s="15"/>
      <c r="H106" s="14"/>
      <c r="I106" s="13"/>
      <c r="J106" s="10">
        <v>2027</v>
      </c>
      <c r="K106" s="11" t="s">
        <v>158</v>
      </c>
    </row>
    <row r="107" spans="1:11" x14ac:dyDescent="0.45">
      <c r="A107" s="2" t="s">
        <v>6</v>
      </c>
      <c r="B107" s="2" t="s">
        <v>132</v>
      </c>
      <c r="C107" s="1" t="s">
        <v>46</v>
      </c>
      <c r="D107" s="46">
        <f t="shared" si="3"/>
        <v>22</v>
      </c>
      <c r="E107" s="28" t="s">
        <v>9</v>
      </c>
      <c r="F107" s="15">
        <v>3856.15</v>
      </c>
      <c r="G107" s="15"/>
      <c r="H107" s="14"/>
      <c r="I107" s="13"/>
      <c r="J107" s="10">
        <v>2027</v>
      </c>
      <c r="K107" s="11" t="s">
        <v>158</v>
      </c>
    </row>
    <row r="108" spans="1:11" x14ac:dyDescent="0.45">
      <c r="A108" s="2" t="s">
        <v>6</v>
      </c>
      <c r="B108" s="2" t="s">
        <v>132</v>
      </c>
      <c r="C108" s="1" t="s">
        <v>46</v>
      </c>
      <c r="D108" s="46">
        <f t="shared" si="3"/>
        <v>23</v>
      </c>
      <c r="E108" s="28" t="s">
        <v>11</v>
      </c>
      <c r="F108" s="15">
        <v>3856.15</v>
      </c>
      <c r="G108" s="15"/>
      <c r="H108" s="14"/>
      <c r="I108" s="13"/>
      <c r="J108" s="10">
        <v>2027</v>
      </c>
      <c r="K108" s="11" t="s">
        <v>158</v>
      </c>
    </row>
    <row r="109" spans="1:11" x14ac:dyDescent="0.45">
      <c r="A109" s="2" t="s">
        <v>6</v>
      </c>
      <c r="B109" s="2" t="s">
        <v>132</v>
      </c>
      <c r="C109" s="1" t="s">
        <v>46</v>
      </c>
      <c r="D109" s="46">
        <f t="shared" si="3"/>
        <v>24</v>
      </c>
      <c r="E109" s="28" t="s">
        <v>12</v>
      </c>
      <c r="F109" s="15">
        <v>3856.15</v>
      </c>
      <c r="G109" s="15"/>
      <c r="H109" s="14"/>
      <c r="I109" s="13"/>
      <c r="J109" s="10">
        <v>2027</v>
      </c>
      <c r="K109" s="11" t="s">
        <v>158</v>
      </c>
    </row>
    <row r="110" spans="1:11" x14ac:dyDescent="0.45">
      <c r="A110" s="2" t="s">
        <v>6</v>
      </c>
      <c r="B110" s="2" t="s">
        <v>132</v>
      </c>
      <c r="C110" s="1" t="s">
        <v>46</v>
      </c>
      <c r="D110" s="46">
        <f t="shared" si="3"/>
        <v>25</v>
      </c>
      <c r="E110" s="28" t="s">
        <v>13</v>
      </c>
      <c r="F110" s="15">
        <v>3856.15</v>
      </c>
      <c r="G110" s="15"/>
      <c r="H110" s="14"/>
      <c r="I110" s="13"/>
      <c r="J110" s="10">
        <v>2027</v>
      </c>
      <c r="K110" s="11" t="s">
        <v>158</v>
      </c>
    </row>
    <row r="111" spans="1:11" x14ac:dyDescent="0.45">
      <c r="A111" s="2" t="s">
        <v>6</v>
      </c>
      <c r="B111" s="2" t="s">
        <v>132</v>
      </c>
      <c r="C111" s="1" t="s">
        <v>46</v>
      </c>
      <c r="D111" s="46">
        <f t="shared" si="3"/>
        <v>26</v>
      </c>
      <c r="E111" s="28" t="s">
        <v>14</v>
      </c>
      <c r="F111" s="15">
        <v>3856.15</v>
      </c>
      <c r="G111" s="15"/>
      <c r="H111" s="14"/>
      <c r="I111" s="13"/>
      <c r="J111" s="10">
        <v>2027</v>
      </c>
      <c r="K111" s="11" t="s">
        <v>158</v>
      </c>
    </row>
    <row r="112" spans="1:11" x14ac:dyDescent="0.45">
      <c r="A112" s="2" t="s">
        <v>6</v>
      </c>
      <c r="B112" s="2" t="s">
        <v>132</v>
      </c>
      <c r="C112" s="1" t="s">
        <v>46</v>
      </c>
      <c r="D112" s="46">
        <f t="shared" si="3"/>
        <v>27</v>
      </c>
      <c r="E112" s="28" t="s">
        <v>15</v>
      </c>
      <c r="F112" s="15">
        <v>3856.15</v>
      </c>
      <c r="G112" s="15"/>
      <c r="H112" s="14"/>
      <c r="I112" s="13"/>
      <c r="J112" s="10">
        <v>2027</v>
      </c>
      <c r="K112" s="11" t="s">
        <v>158</v>
      </c>
    </row>
    <row r="113" spans="1:11" x14ac:dyDescent="0.45">
      <c r="A113" s="2" t="s">
        <v>6</v>
      </c>
      <c r="B113" s="2" t="s">
        <v>132</v>
      </c>
      <c r="C113" s="1" t="s">
        <v>46</v>
      </c>
      <c r="D113" s="46">
        <f t="shared" si="3"/>
        <v>28</v>
      </c>
      <c r="E113" s="28" t="s">
        <v>1</v>
      </c>
      <c r="F113" s="15">
        <v>3856.15</v>
      </c>
      <c r="G113" s="15"/>
      <c r="H113" s="14"/>
      <c r="I113" s="13"/>
      <c r="J113" s="10">
        <v>2028</v>
      </c>
      <c r="K113" s="11" t="s">
        <v>158</v>
      </c>
    </row>
    <row r="114" spans="1:11" x14ac:dyDescent="0.45">
      <c r="A114" s="2" t="s">
        <v>6</v>
      </c>
      <c r="B114" s="2" t="s">
        <v>132</v>
      </c>
      <c r="C114" s="1" t="s">
        <v>46</v>
      </c>
      <c r="D114" s="46">
        <f t="shared" si="3"/>
        <v>29</v>
      </c>
      <c r="E114" s="28" t="s">
        <v>2</v>
      </c>
      <c r="F114" s="15">
        <v>3856.15</v>
      </c>
      <c r="G114" s="15"/>
      <c r="H114" s="14"/>
      <c r="I114" s="13"/>
      <c r="J114" s="10">
        <v>2028</v>
      </c>
      <c r="K114" s="11" t="s">
        <v>158</v>
      </c>
    </row>
    <row r="115" spans="1:11" x14ac:dyDescent="0.45">
      <c r="A115" s="2" t="s">
        <v>6</v>
      </c>
      <c r="B115" s="2" t="s">
        <v>132</v>
      </c>
      <c r="C115" s="1" t="s">
        <v>46</v>
      </c>
      <c r="D115" s="46">
        <f t="shared" ref="D115:D121" si="4">D114+1</f>
        <v>30</v>
      </c>
      <c r="E115" s="28" t="s">
        <v>3</v>
      </c>
      <c r="F115" s="15">
        <v>3856.15</v>
      </c>
      <c r="G115" s="15"/>
      <c r="H115" s="14"/>
      <c r="I115" s="13"/>
      <c r="J115" s="10">
        <v>2028</v>
      </c>
      <c r="K115" s="11" t="s">
        <v>158</v>
      </c>
    </row>
    <row r="116" spans="1:11" x14ac:dyDescent="0.45">
      <c r="A116" s="2" t="s">
        <v>6</v>
      </c>
      <c r="B116" s="2" t="s">
        <v>132</v>
      </c>
      <c r="C116" s="1" t="s">
        <v>46</v>
      </c>
      <c r="D116" s="46">
        <f t="shared" si="4"/>
        <v>31</v>
      </c>
      <c r="E116" s="28" t="s">
        <v>4</v>
      </c>
      <c r="F116" s="15">
        <v>3856.15</v>
      </c>
      <c r="G116" s="15"/>
      <c r="H116" s="14"/>
      <c r="I116" s="13"/>
      <c r="J116" s="10">
        <v>2028</v>
      </c>
      <c r="K116" s="11" t="s">
        <v>158</v>
      </c>
    </row>
    <row r="117" spans="1:11" x14ac:dyDescent="0.45">
      <c r="A117" s="2" t="s">
        <v>6</v>
      </c>
      <c r="B117" s="2" t="s">
        <v>132</v>
      </c>
      <c r="C117" s="1" t="s">
        <v>46</v>
      </c>
      <c r="D117" s="46">
        <f t="shared" si="4"/>
        <v>32</v>
      </c>
      <c r="E117" s="28" t="s">
        <v>7</v>
      </c>
      <c r="F117" s="15">
        <v>3856.15</v>
      </c>
      <c r="G117" s="15"/>
      <c r="H117" s="14"/>
      <c r="I117" s="13"/>
      <c r="J117" s="10">
        <v>2028</v>
      </c>
      <c r="K117" s="11" t="s">
        <v>158</v>
      </c>
    </row>
    <row r="118" spans="1:11" x14ac:dyDescent="0.45">
      <c r="A118" s="2" t="s">
        <v>6</v>
      </c>
      <c r="B118" s="2" t="s">
        <v>132</v>
      </c>
      <c r="C118" s="1" t="s">
        <v>46</v>
      </c>
      <c r="D118" s="46">
        <f t="shared" si="4"/>
        <v>33</v>
      </c>
      <c r="E118" s="28" t="s">
        <v>8</v>
      </c>
      <c r="F118" s="15">
        <v>3856.15</v>
      </c>
      <c r="G118" s="15"/>
      <c r="H118" s="14"/>
      <c r="I118" s="13"/>
      <c r="J118" s="10">
        <v>2028</v>
      </c>
      <c r="K118" s="11" t="s">
        <v>158</v>
      </c>
    </row>
    <row r="119" spans="1:11" x14ac:dyDescent="0.45">
      <c r="A119" s="2" t="s">
        <v>6</v>
      </c>
      <c r="B119" s="2" t="s">
        <v>132</v>
      </c>
      <c r="C119" s="1" t="s">
        <v>46</v>
      </c>
      <c r="D119" s="46">
        <f t="shared" si="4"/>
        <v>34</v>
      </c>
      <c r="E119" s="28" t="s">
        <v>9</v>
      </c>
      <c r="F119" s="15">
        <v>3856.15</v>
      </c>
      <c r="G119" s="15"/>
      <c r="H119" s="14"/>
      <c r="I119" s="13"/>
      <c r="J119" s="10">
        <v>2028</v>
      </c>
      <c r="K119" s="11" t="s">
        <v>158</v>
      </c>
    </row>
    <row r="120" spans="1:11" x14ac:dyDescent="0.45">
      <c r="A120" s="2" t="s">
        <v>6</v>
      </c>
      <c r="B120" s="2" t="s">
        <v>132</v>
      </c>
      <c r="C120" s="1" t="s">
        <v>46</v>
      </c>
      <c r="D120" s="46">
        <f t="shared" si="4"/>
        <v>35</v>
      </c>
      <c r="E120" s="28" t="s">
        <v>11</v>
      </c>
      <c r="F120" s="15">
        <v>3856.15</v>
      </c>
      <c r="G120" s="15"/>
      <c r="H120" s="14"/>
      <c r="I120" s="13"/>
      <c r="J120" s="10">
        <v>2028</v>
      </c>
      <c r="K120" s="11" t="s">
        <v>158</v>
      </c>
    </row>
    <row r="121" spans="1:11" x14ac:dyDescent="0.45">
      <c r="A121" s="2" t="s">
        <v>6</v>
      </c>
      <c r="B121" s="2" t="s">
        <v>132</v>
      </c>
      <c r="C121" s="1" t="s">
        <v>46</v>
      </c>
      <c r="D121" s="46">
        <f t="shared" si="4"/>
        <v>36</v>
      </c>
      <c r="E121" s="28" t="s">
        <v>12</v>
      </c>
      <c r="F121" s="15">
        <v>3856.15</v>
      </c>
      <c r="G121" s="15"/>
      <c r="H121" s="14"/>
      <c r="I121" s="13"/>
      <c r="J121" s="10">
        <v>2028</v>
      </c>
      <c r="K121" s="11" t="s">
        <v>158</v>
      </c>
    </row>
    <row r="122" spans="1:11" x14ac:dyDescent="0.45">
      <c r="A122" s="2" t="s">
        <v>6</v>
      </c>
      <c r="B122" s="2" t="s">
        <v>139</v>
      </c>
      <c r="C122" s="2" t="s">
        <v>5</v>
      </c>
      <c r="D122" s="28">
        <v>4</v>
      </c>
      <c r="E122" s="28" t="s">
        <v>9</v>
      </c>
      <c r="F122" s="15">
        <v>1108.17</v>
      </c>
      <c r="G122" s="15"/>
      <c r="H122" s="14"/>
      <c r="I122" s="13"/>
      <c r="J122" s="10">
        <v>2026</v>
      </c>
      <c r="K122" s="11" t="s">
        <v>158</v>
      </c>
    </row>
    <row r="123" spans="1:11" x14ac:dyDescent="0.45">
      <c r="A123" s="2" t="s">
        <v>6</v>
      </c>
      <c r="B123" s="2" t="s">
        <v>139</v>
      </c>
      <c r="C123" s="2" t="s">
        <v>5</v>
      </c>
      <c r="D123" s="28">
        <f>D122+1</f>
        <v>5</v>
      </c>
      <c r="E123" s="28" t="s">
        <v>11</v>
      </c>
      <c r="F123" s="15">
        <v>1108.17</v>
      </c>
      <c r="G123" s="15"/>
      <c r="H123" s="14"/>
      <c r="I123" s="13"/>
      <c r="J123" s="10">
        <v>2026</v>
      </c>
      <c r="K123" s="11" t="s">
        <v>158</v>
      </c>
    </row>
    <row r="124" spans="1:11" x14ac:dyDescent="0.45">
      <c r="A124" s="2" t="s">
        <v>6</v>
      </c>
      <c r="B124" s="2" t="s">
        <v>139</v>
      </c>
      <c r="C124" s="2" t="s">
        <v>5</v>
      </c>
      <c r="D124" s="28">
        <f t="shared" ref="D124:D145" si="5">D123+1</f>
        <v>6</v>
      </c>
      <c r="E124" s="28" t="s">
        <v>12</v>
      </c>
      <c r="F124" s="15">
        <v>1108.17</v>
      </c>
      <c r="G124" s="15"/>
      <c r="H124" s="14"/>
      <c r="I124" s="13"/>
      <c r="J124" s="10">
        <v>2026</v>
      </c>
      <c r="K124" s="11" t="s">
        <v>158</v>
      </c>
    </row>
    <row r="125" spans="1:11" x14ac:dyDescent="0.45">
      <c r="A125" s="2" t="s">
        <v>6</v>
      </c>
      <c r="B125" s="2" t="s">
        <v>139</v>
      </c>
      <c r="C125" s="2" t="s">
        <v>5</v>
      </c>
      <c r="D125" s="28">
        <f t="shared" si="5"/>
        <v>7</v>
      </c>
      <c r="E125" s="28" t="s">
        <v>13</v>
      </c>
      <c r="F125" s="15">
        <v>1108.17</v>
      </c>
      <c r="G125" s="15"/>
      <c r="H125" s="14"/>
      <c r="I125" s="13"/>
      <c r="J125" s="10">
        <v>2026</v>
      </c>
      <c r="K125" s="11" t="s">
        <v>158</v>
      </c>
    </row>
    <row r="126" spans="1:11" x14ac:dyDescent="0.45">
      <c r="A126" s="2" t="s">
        <v>6</v>
      </c>
      <c r="B126" s="2" t="s">
        <v>139</v>
      </c>
      <c r="C126" s="2" t="s">
        <v>5</v>
      </c>
      <c r="D126" s="28">
        <f t="shared" si="5"/>
        <v>8</v>
      </c>
      <c r="E126" s="28" t="s">
        <v>14</v>
      </c>
      <c r="F126" s="15">
        <v>1108.17</v>
      </c>
      <c r="G126" s="15"/>
      <c r="H126" s="14"/>
      <c r="I126" s="13"/>
      <c r="J126" s="10">
        <v>2026</v>
      </c>
      <c r="K126" s="11" t="s">
        <v>158</v>
      </c>
    </row>
    <row r="127" spans="1:11" x14ac:dyDescent="0.45">
      <c r="A127" s="2" t="s">
        <v>6</v>
      </c>
      <c r="B127" s="2" t="s">
        <v>139</v>
      </c>
      <c r="C127" s="2" t="s">
        <v>5</v>
      </c>
      <c r="D127" s="28">
        <f t="shared" si="5"/>
        <v>9</v>
      </c>
      <c r="E127" s="28" t="s">
        <v>15</v>
      </c>
      <c r="F127" s="15">
        <v>1108.17</v>
      </c>
      <c r="G127" s="15"/>
      <c r="H127" s="14"/>
      <c r="I127" s="13"/>
      <c r="J127" s="10">
        <v>2026</v>
      </c>
      <c r="K127" s="11" t="s">
        <v>158</v>
      </c>
    </row>
    <row r="128" spans="1:11" x14ac:dyDescent="0.45">
      <c r="A128" s="2" t="s">
        <v>6</v>
      </c>
      <c r="B128" s="2" t="s">
        <v>139</v>
      </c>
      <c r="C128" s="2" t="s">
        <v>5</v>
      </c>
      <c r="D128" s="28">
        <f t="shared" si="5"/>
        <v>10</v>
      </c>
      <c r="E128" s="28" t="s">
        <v>1</v>
      </c>
      <c r="F128" s="15">
        <v>1108.17</v>
      </c>
      <c r="G128" s="15"/>
      <c r="H128" s="14"/>
      <c r="I128" s="13"/>
      <c r="J128" s="10">
        <v>2027</v>
      </c>
      <c r="K128" s="11" t="s">
        <v>158</v>
      </c>
    </row>
    <row r="129" spans="1:11" x14ac:dyDescent="0.45">
      <c r="A129" s="2" t="s">
        <v>6</v>
      </c>
      <c r="B129" s="2" t="s">
        <v>139</v>
      </c>
      <c r="C129" s="2" t="s">
        <v>5</v>
      </c>
      <c r="D129" s="28">
        <f t="shared" si="5"/>
        <v>11</v>
      </c>
      <c r="E129" s="28" t="s">
        <v>2</v>
      </c>
      <c r="F129" s="15">
        <v>1108.17</v>
      </c>
      <c r="G129" s="15"/>
      <c r="H129" s="14"/>
      <c r="I129" s="13"/>
      <c r="J129" s="10">
        <v>2027</v>
      </c>
      <c r="K129" s="11" t="s">
        <v>158</v>
      </c>
    </row>
    <row r="130" spans="1:11" x14ac:dyDescent="0.45">
      <c r="A130" s="2" t="s">
        <v>6</v>
      </c>
      <c r="B130" s="2" t="s">
        <v>139</v>
      </c>
      <c r="C130" s="2" t="s">
        <v>5</v>
      </c>
      <c r="D130" s="28">
        <f t="shared" si="5"/>
        <v>12</v>
      </c>
      <c r="E130" s="28" t="s">
        <v>3</v>
      </c>
      <c r="F130" s="15">
        <v>1108.17</v>
      </c>
      <c r="G130" s="15"/>
      <c r="H130" s="14"/>
      <c r="I130" s="13"/>
      <c r="J130" s="10">
        <v>2027</v>
      </c>
      <c r="K130" s="11" t="s">
        <v>158</v>
      </c>
    </row>
    <row r="131" spans="1:11" x14ac:dyDescent="0.45">
      <c r="A131" s="2" t="s">
        <v>6</v>
      </c>
      <c r="B131" s="2" t="s">
        <v>139</v>
      </c>
      <c r="C131" s="2" t="s">
        <v>5</v>
      </c>
      <c r="D131" s="28">
        <f t="shared" si="5"/>
        <v>13</v>
      </c>
      <c r="E131" s="28" t="s">
        <v>4</v>
      </c>
      <c r="F131" s="15">
        <v>1108.17</v>
      </c>
      <c r="G131" s="15"/>
      <c r="H131" s="14"/>
      <c r="I131" s="13"/>
      <c r="J131" s="10">
        <v>2027</v>
      </c>
      <c r="K131" s="11" t="s">
        <v>158</v>
      </c>
    </row>
    <row r="132" spans="1:11" x14ac:dyDescent="0.45">
      <c r="A132" s="2" t="s">
        <v>6</v>
      </c>
      <c r="B132" s="2" t="s">
        <v>139</v>
      </c>
      <c r="C132" s="2" t="s">
        <v>5</v>
      </c>
      <c r="D132" s="28">
        <f t="shared" si="5"/>
        <v>14</v>
      </c>
      <c r="E132" s="28" t="s">
        <v>7</v>
      </c>
      <c r="F132" s="15">
        <v>1108.17</v>
      </c>
      <c r="G132" s="15"/>
      <c r="H132" s="14"/>
      <c r="I132" s="13"/>
      <c r="J132" s="10">
        <v>2027</v>
      </c>
      <c r="K132" s="11" t="s">
        <v>158</v>
      </c>
    </row>
    <row r="133" spans="1:11" x14ac:dyDescent="0.45">
      <c r="A133" s="2" t="s">
        <v>6</v>
      </c>
      <c r="B133" s="2" t="s">
        <v>139</v>
      </c>
      <c r="C133" s="2" t="s">
        <v>5</v>
      </c>
      <c r="D133" s="28">
        <f t="shared" si="5"/>
        <v>15</v>
      </c>
      <c r="E133" s="28" t="s">
        <v>8</v>
      </c>
      <c r="F133" s="15">
        <v>1108.17</v>
      </c>
      <c r="G133" s="15"/>
      <c r="H133" s="14"/>
      <c r="I133" s="13"/>
      <c r="J133" s="10">
        <v>2027</v>
      </c>
      <c r="K133" s="11" t="s">
        <v>158</v>
      </c>
    </row>
    <row r="134" spans="1:11" x14ac:dyDescent="0.45">
      <c r="A134" s="2" t="s">
        <v>6</v>
      </c>
      <c r="B134" s="2" t="s">
        <v>139</v>
      </c>
      <c r="C134" s="2" t="s">
        <v>5</v>
      </c>
      <c r="D134" s="28">
        <f t="shared" si="5"/>
        <v>16</v>
      </c>
      <c r="E134" s="28" t="s">
        <v>9</v>
      </c>
      <c r="F134" s="15">
        <v>1108.17</v>
      </c>
      <c r="G134" s="15"/>
      <c r="H134" s="14"/>
      <c r="I134" s="13"/>
      <c r="J134" s="10">
        <v>2027</v>
      </c>
      <c r="K134" s="11" t="s">
        <v>158</v>
      </c>
    </row>
    <row r="135" spans="1:11" x14ac:dyDescent="0.45">
      <c r="A135" s="2" t="s">
        <v>6</v>
      </c>
      <c r="B135" s="2" t="s">
        <v>139</v>
      </c>
      <c r="C135" s="2" t="s">
        <v>5</v>
      </c>
      <c r="D135" s="28">
        <f t="shared" si="5"/>
        <v>17</v>
      </c>
      <c r="E135" s="28" t="s">
        <v>11</v>
      </c>
      <c r="F135" s="15">
        <v>1108.17</v>
      </c>
      <c r="G135" s="15"/>
      <c r="H135" s="14"/>
      <c r="I135" s="13"/>
      <c r="J135" s="10">
        <v>2027</v>
      </c>
      <c r="K135" s="11" t="s">
        <v>158</v>
      </c>
    </row>
    <row r="136" spans="1:11" x14ac:dyDescent="0.45">
      <c r="A136" s="2" t="s">
        <v>6</v>
      </c>
      <c r="B136" s="2" t="s">
        <v>139</v>
      </c>
      <c r="C136" s="2" t="s">
        <v>5</v>
      </c>
      <c r="D136" s="28">
        <f t="shared" si="5"/>
        <v>18</v>
      </c>
      <c r="E136" s="28" t="s">
        <v>12</v>
      </c>
      <c r="F136" s="15">
        <v>1108.17</v>
      </c>
      <c r="G136" s="15"/>
      <c r="H136" s="14"/>
      <c r="I136" s="13"/>
      <c r="J136" s="10">
        <v>2027</v>
      </c>
      <c r="K136" s="11" t="s">
        <v>158</v>
      </c>
    </row>
    <row r="137" spans="1:11" x14ac:dyDescent="0.45">
      <c r="A137" s="2" t="s">
        <v>6</v>
      </c>
      <c r="B137" s="2" t="s">
        <v>139</v>
      </c>
      <c r="C137" s="2" t="s">
        <v>5</v>
      </c>
      <c r="D137" s="28">
        <f t="shared" si="5"/>
        <v>19</v>
      </c>
      <c r="E137" s="28" t="s">
        <v>13</v>
      </c>
      <c r="F137" s="15">
        <v>1108.17</v>
      </c>
      <c r="G137" s="15"/>
      <c r="H137" s="14"/>
      <c r="I137" s="13"/>
      <c r="J137" s="10">
        <v>2027</v>
      </c>
      <c r="K137" s="11" t="s">
        <v>158</v>
      </c>
    </row>
    <row r="138" spans="1:11" x14ac:dyDescent="0.45">
      <c r="A138" s="2" t="s">
        <v>6</v>
      </c>
      <c r="B138" s="2" t="s">
        <v>139</v>
      </c>
      <c r="C138" s="2" t="s">
        <v>5</v>
      </c>
      <c r="D138" s="28">
        <f t="shared" si="5"/>
        <v>20</v>
      </c>
      <c r="E138" s="28" t="s">
        <v>14</v>
      </c>
      <c r="F138" s="15">
        <v>1108.17</v>
      </c>
      <c r="G138" s="15"/>
      <c r="H138" s="14"/>
      <c r="I138" s="13"/>
      <c r="J138" s="10">
        <v>2027</v>
      </c>
      <c r="K138" s="11" t="s">
        <v>158</v>
      </c>
    </row>
    <row r="139" spans="1:11" x14ac:dyDescent="0.45">
      <c r="A139" s="2" t="s">
        <v>6</v>
      </c>
      <c r="B139" s="2" t="s">
        <v>139</v>
      </c>
      <c r="C139" s="2" t="s">
        <v>5</v>
      </c>
      <c r="D139" s="28">
        <f t="shared" si="5"/>
        <v>21</v>
      </c>
      <c r="E139" s="28" t="s">
        <v>15</v>
      </c>
      <c r="F139" s="15">
        <v>1108.17</v>
      </c>
      <c r="G139" s="15"/>
      <c r="H139" s="14"/>
      <c r="I139" s="13"/>
      <c r="J139" s="10">
        <v>2027</v>
      </c>
      <c r="K139" s="11" t="s">
        <v>158</v>
      </c>
    </row>
    <row r="140" spans="1:11" x14ac:dyDescent="0.45">
      <c r="A140" s="2" t="s">
        <v>6</v>
      </c>
      <c r="B140" s="2" t="s">
        <v>139</v>
      </c>
      <c r="C140" s="2" t="s">
        <v>5</v>
      </c>
      <c r="D140" s="28">
        <f t="shared" si="5"/>
        <v>22</v>
      </c>
      <c r="E140" s="28" t="s">
        <v>1</v>
      </c>
      <c r="F140" s="15">
        <v>1108.17</v>
      </c>
      <c r="G140" s="15"/>
      <c r="H140" s="14"/>
      <c r="I140" s="13"/>
      <c r="J140" s="10">
        <v>2028</v>
      </c>
      <c r="K140" s="11" t="s">
        <v>158</v>
      </c>
    </row>
    <row r="141" spans="1:11" x14ac:dyDescent="0.45">
      <c r="A141" s="2" t="s">
        <v>6</v>
      </c>
      <c r="B141" s="2" t="s">
        <v>139</v>
      </c>
      <c r="C141" s="2" t="s">
        <v>5</v>
      </c>
      <c r="D141" s="28">
        <f t="shared" si="5"/>
        <v>23</v>
      </c>
      <c r="E141" s="28" t="s">
        <v>2</v>
      </c>
      <c r="F141" s="15">
        <v>1108.17</v>
      </c>
      <c r="G141" s="15"/>
      <c r="H141" s="14"/>
      <c r="I141" s="13"/>
      <c r="J141" s="10">
        <v>2028</v>
      </c>
      <c r="K141" s="11" t="s">
        <v>158</v>
      </c>
    </row>
    <row r="142" spans="1:11" x14ac:dyDescent="0.45">
      <c r="A142" s="2" t="s">
        <v>6</v>
      </c>
      <c r="B142" s="2" t="s">
        <v>139</v>
      </c>
      <c r="C142" s="2" t="s">
        <v>5</v>
      </c>
      <c r="D142" s="28">
        <f t="shared" si="5"/>
        <v>24</v>
      </c>
      <c r="E142" s="28" t="s">
        <v>3</v>
      </c>
      <c r="F142" s="15">
        <v>1108.17</v>
      </c>
      <c r="G142" s="15"/>
      <c r="H142" s="14"/>
      <c r="I142" s="13"/>
      <c r="J142" s="10">
        <v>2028</v>
      </c>
      <c r="K142" s="11" t="s">
        <v>158</v>
      </c>
    </row>
    <row r="143" spans="1:11" x14ac:dyDescent="0.45">
      <c r="A143" s="2" t="s">
        <v>6</v>
      </c>
      <c r="B143" s="2" t="s">
        <v>139</v>
      </c>
      <c r="C143" s="2" t="s">
        <v>38</v>
      </c>
      <c r="D143" s="28">
        <v>4</v>
      </c>
      <c r="E143" s="28" t="s">
        <v>9</v>
      </c>
      <c r="F143" s="15">
        <v>11129.17</v>
      </c>
      <c r="G143" s="15"/>
      <c r="H143" s="14"/>
      <c r="I143" s="13"/>
      <c r="J143" s="10">
        <v>2026</v>
      </c>
      <c r="K143" s="11" t="s">
        <v>158</v>
      </c>
    </row>
    <row r="144" spans="1:11" x14ac:dyDescent="0.45">
      <c r="A144" s="2" t="s">
        <v>6</v>
      </c>
      <c r="B144" s="2" t="s">
        <v>139</v>
      </c>
      <c r="C144" s="2" t="s">
        <v>38</v>
      </c>
      <c r="D144" s="28">
        <f t="shared" si="5"/>
        <v>5</v>
      </c>
      <c r="E144" s="28" t="s">
        <v>11</v>
      </c>
      <c r="F144" s="15">
        <v>11129.17</v>
      </c>
      <c r="G144" s="15"/>
      <c r="H144" s="14"/>
      <c r="I144" s="13"/>
      <c r="J144" s="10">
        <v>2026</v>
      </c>
      <c r="K144" s="11" t="s">
        <v>158</v>
      </c>
    </row>
    <row r="145" spans="1:11" x14ac:dyDescent="0.45">
      <c r="A145" s="2" t="s">
        <v>6</v>
      </c>
      <c r="B145" s="2" t="s">
        <v>139</v>
      </c>
      <c r="C145" s="2" t="s">
        <v>38</v>
      </c>
      <c r="D145" s="28">
        <f t="shared" si="5"/>
        <v>6</v>
      </c>
      <c r="E145" s="28" t="s">
        <v>12</v>
      </c>
      <c r="F145" s="15">
        <v>11129.17</v>
      </c>
      <c r="G145" s="15"/>
      <c r="H145" s="14"/>
      <c r="I145" s="13"/>
      <c r="J145" s="10">
        <v>2026</v>
      </c>
      <c r="K145" s="11" t="s">
        <v>158</v>
      </c>
    </row>
    <row r="146" spans="1:11" x14ac:dyDescent="0.45">
      <c r="A146" s="2" t="s">
        <v>6</v>
      </c>
      <c r="B146" s="2" t="s">
        <v>137</v>
      </c>
      <c r="C146" s="1" t="s">
        <v>39</v>
      </c>
      <c r="D146" s="46">
        <v>15</v>
      </c>
      <c r="E146" s="28" t="s">
        <v>9</v>
      </c>
      <c r="F146" s="15">
        <v>1340.88</v>
      </c>
      <c r="G146" s="15"/>
      <c r="H146" s="14"/>
      <c r="I146" s="13"/>
      <c r="J146" s="10">
        <v>2026</v>
      </c>
      <c r="K146" s="11" t="s">
        <v>164</v>
      </c>
    </row>
    <row r="147" spans="1:11" x14ac:dyDescent="0.45">
      <c r="A147" s="2" t="s">
        <v>6</v>
      </c>
      <c r="B147" s="2" t="s">
        <v>137</v>
      </c>
      <c r="C147" s="1" t="s">
        <v>39</v>
      </c>
      <c r="D147" s="46">
        <f>D146+1</f>
        <v>16</v>
      </c>
      <c r="E147" s="28" t="s">
        <v>11</v>
      </c>
      <c r="F147" s="15">
        <v>1340.88</v>
      </c>
      <c r="G147" s="15"/>
      <c r="H147" s="14"/>
      <c r="I147" s="13"/>
      <c r="J147" s="10">
        <v>2026</v>
      </c>
      <c r="K147" s="11" t="s">
        <v>164</v>
      </c>
    </row>
    <row r="148" spans="1:11" x14ac:dyDescent="0.45">
      <c r="A148" s="2" t="s">
        <v>6</v>
      </c>
      <c r="B148" s="2" t="s">
        <v>137</v>
      </c>
      <c r="C148" s="1" t="s">
        <v>39</v>
      </c>
      <c r="D148" s="46">
        <f t="shared" ref="D148:D155" si="6">D147+1</f>
        <v>17</v>
      </c>
      <c r="E148" s="28" t="s">
        <v>12</v>
      </c>
      <c r="F148" s="15">
        <v>1340.88</v>
      </c>
      <c r="G148" s="15"/>
      <c r="H148" s="14"/>
      <c r="I148" s="13"/>
      <c r="J148" s="10">
        <v>2026</v>
      </c>
      <c r="K148" s="11" t="s">
        <v>164</v>
      </c>
    </row>
    <row r="149" spans="1:11" x14ac:dyDescent="0.45">
      <c r="A149" s="2" t="s">
        <v>6</v>
      </c>
      <c r="B149" s="2" t="s">
        <v>137</v>
      </c>
      <c r="C149" s="1" t="s">
        <v>39</v>
      </c>
      <c r="D149" s="46">
        <f t="shared" si="6"/>
        <v>18</v>
      </c>
      <c r="E149" s="28" t="s">
        <v>13</v>
      </c>
      <c r="F149" s="15">
        <v>1340.88</v>
      </c>
      <c r="G149" s="15"/>
      <c r="H149" s="14"/>
      <c r="I149" s="13"/>
      <c r="J149" s="10">
        <v>2026</v>
      </c>
      <c r="K149" s="11" t="s">
        <v>164</v>
      </c>
    </row>
    <row r="150" spans="1:11" x14ac:dyDescent="0.45">
      <c r="A150" s="2" t="s">
        <v>6</v>
      </c>
      <c r="B150" s="2" t="s">
        <v>137</v>
      </c>
      <c r="C150" s="1" t="s">
        <v>39</v>
      </c>
      <c r="D150" s="46">
        <f t="shared" si="6"/>
        <v>19</v>
      </c>
      <c r="E150" s="28" t="s">
        <v>14</v>
      </c>
      <c r="F150" s="15">
        <v>1340.88</v>
      </c>
      <c r="G150" s="15"/>
      <c r="H150" s="14"/>
      <c r="I150" s="13"/>
      <c r="J150" s="10">
        <v>2026</v>
      </c>
      <c r="K150" s="11" t="s">
        <v>164</v>
      </c>
    </row>
    <row r="151" spans="1:11" x14ac:dyDescent="0.45">
      <c r="A151" s="2" t="s">
        <v>6</v>
      </c>
      <c r="B151" s="2" t="s">
        <v>137</v>
      </c>
      <c r="C151" s="1" t="s">
        <v>39</v>
      </c>
      <c r="D151" s="46">
        <f t="shared" si="6"/>
        <v>20</v>
      </c>
      <c r="E151" s="28" t="s">
        <v>15</v>
      </c>
      <c r="F151" s="15">
        <v>1340.88</v>
      </c>
      <c r="G151" s="15"/>
      <c r="H151" s="14"/>
      <c r="I151" s="13"/>
      <c r="J151" s="10">
        <v>2026</v>
      </c>
      <c r="K151" s="11" t="s">
        <v>164</v>
      </c>
    </row>
    <row r="152" spans="1:11" x14ac:dyDescent="0.45">
      <c r="A152" s="2" t="s">
        <v>6</v>
      </c>
      <c r="B152" s="2" t="s">
        <v>137</v>
      </c>
      <c r="C152" s="1" t="s">
        <v>39</v>
      </c>
      <c r="D152" s="46">
        <f t="shared" si="6"/>
        <v>21</v>
      </c>
      <c r="E152" s="28" t="s">
        <v>1</v>
      </c>
      <c r="F152" s="15">
        <v>1340.88</v>
      </c>
      <c r="G152" s="15"/>
      <c r="H152" s="14"/>
      <c r="I152" s="13"/>
      <c r="J152" s="10">
        <v>2027</v>
      </c>
      <c r="K152" s="11" t="s">
        <v>164</v>
      </c>
    </row>
    <row r="153" spans="1:11" x14ac:dyDescent="0.45">
      <c r="A153" s="2" t="s">
        <v>6</v>
      </c>
      <c r="B153" s="2" t="s">
        <v>137</v>
      </c>
      <c r="C153" s="1" t="s">
        <v>39</v>
      </c>
      <c r="D153" s="46">
        <f t="shared" si="6"/>
        <v>22</v>
      </c>
      <c r="E153" s="28" t="s">
        <v>2</v>
      </c>
      <c r="F153" s="15">
        <v>1340.88</v>
      </c>
      <c r="G153" s="15"/>
      <c r="H153" s="14"/>
      <c r="I153" s="13"/>
      <c r="J153" s="10">
        <v>2027</v>
      </c>
      <c r="K153" s="11" t="s">
        <v>164</v>
      </c>
    </row>
    <row r="154" spans="1:11" x14ac:dyDescent="0.45">
      <c r="A154" s="2" t="s">
        <v>6</v>
      </c>
      <c r="B154" s="2" t="s">
        <v>137</v>
      </c>
      <c r="C154" s="1" t="s">
        <v>39</v>
      </c>
      <c r="D154" s="46">
        <f t="shared" si="6"/>
        <v>23</v>
      </c>
      <c r="E154" s="28" t="s">
        <v>3</v>
      </c>
      <c r="F154" s="15">
        <v>1340.88</v>
      </c>
      <c r="G154" s="15"/>
      <c r="H154" s="14"/>
      <c r="I154" s="13"/>
      <c r="J154" s="10">
        <v>2027</v>
      </c>
      <c r="K154" s="11" t="s">
        <v>164</v>
      </c>
    </row>
    <row r="155" spans="1:11" x14ac:dyDescent="0.45">
      <c r="A155" s="2" t="s">
        <v>6</v>
      </c>
      <c r="B155" s="2" t="s">
        <v>137</v>
      </c>
      <c r="C155" s="1" t="s">
        <v>39</v>
      </c>
      <c r="D155" s="46">
        <f t="shared" si="6"/>
        <v>24</v>
      </c>
      <c r="E155" s="28" t="s">
        <v>4</v>
      </c>
      <c r="F155" s="15">
        <v>1340.88</v>
      </c>
      <c r="G155" s="15"/>
      <c r="H155" s="14"/>
      <c r="I155" s="13"/>
      <c r="J155" s="10">
        <v>2027</v>
      </c>
      <c r="K155" s="11" t="s">
        <v>164</v>
      </c>
    </row>
    <row r="156" spans="1:11" x14ac:dyDescent="0.45">
      <c r="A156" s="2" t="s">
        <v>6</v>
      </c>
      <c r="B156" s="2" t="s">
        <v>139</v>
      </c>
      <c r="C156" s="2" t="s">
        <v>25</v>
      </c>
      <c r="D156" s="28">
        <v>7</v>
      </c>
      <c r="E156" s="28" t="s">
        <v>9</v>
      </c>
      <c r="F156" s="15">
        <v>7636.28</v>
      </c>
      <c r="G156" s="15"/>
      <c r="H156" s="14"/>
      <c r="I156" s="13"/>
      <c r="J156" s="10">
        <v>2026</v>
      </c>
      <c r="K156" s="11" t="s">
        <v>164</v>
      </c>
    </row>
    <row r="157" spans="1:11" x14ac:dyDescent="0.45">
      <c r="A157" s="2" t="s">
        <v>6</v>
      </c>
      <c r="B157" s="2" t="s">
        <v>139</v>
      </c>
      <c r="C157" s="2" t="s">
        <v>25</v>
      </c>
      <c r="D157" s="28">
        <f>D156+1</f>
        <v>8</v>
      </c>
      <c r="E157" s="28" t="s">
        <v>11</v>
      </c>
      <c r="F157" s="15">
        <v>7636.28</v>
      </c>
      <c r="G157" s="15"/>
      <c r="H157" s="14"/>
      <c r="I157" s="13"/>
      <c r="J157" s="10">
        <v>2026</v>
      </c>
      <c r="K157" s="11" t="s">
        <v>164</v>
      </c>
    </row>
    <row r="158" spans="1:11" x14ac:dyDescent="0.45">
      <c r="A158" s="2" t="s">
        <v>6</v>
      </c>
      <c r="B158" s="2" t="s">
        <v>139</v>
      </c>
      <c r="C158" s="2" t="s">
        <v>25</v>
      </c>
      <c r="D158" s="28">
        <f t="shared" ref="D158:D185" si="7">D157+1</f>
        <v>9</v>
      </c>
      <c r="E158" s="28" t="s">
        <v>12</v>
      </c>
      <c r="F158" s="15">
        <v>7636.28</v>
      </c>
      <c r="G158" s="15"/>
      <c r="H158" s="14"/>
      <c r="I158" s="13"/>
      <c r="J158" s="10">
        <v>2026</v>
      </c>
      <c r="K158" s="11" t="s">
        <v>164</v>
      </c>
    </row>
    <row r="159" spans="1:11" x14ac:dyDescent="0.45">
      <c r="A159" s="2" t="s">
        <v>6</v>
      </c>
      <c r="B159" s="2" t="s">
        <v>139</v>
      </c>
      <c r="C159" s="2" t="s">
        <v>25</v>
      </c>
      <c r="D159" s="28">
        <f t="shared" si="7"/>
        <v>10</v>
      </c>
      <c r="E159" s="28" t="s">
        <v>13</v>
      </c>
      <c r="F159" s="15">
        <v>7636.28</v>
      </c>
      <c r="G159" s="15"/>
      <c r="H159" s="14"/>
      <c r="I159" s="13"/>
      <c r="J159" s="10">
        <v>2026</v>
      </c>
      <c r="K159" s="11" t="s">
        <v>164</v>
      </c>
    </row>
    <row r="160" spans="1:11" x14ac:dyDescent="0.45">
      <c r="A160" s="2" t="s">
        <v>6</v>
      </c>
      <c r="B160" s="2" t="s">
        <v>139</v>
      </c>
      <c r="C160" s="2" t="s">
        <v>25</v>
      </c>
      <c r="D160" s="28">
        <f t="shared" si="7"/>
        <v>11</v>
      </c>
      <c r="E160" s="28" t="s">
        <v>14</v>
      </c>
      <c r="F160" s="15">
        <v>7636.28</v>
      </c>
      <c r="G160" s="15"/>
      <c r="H160" s="14"/>
      <c r="I160" s="13"/>
      <c r="J160" s="10">
        <v>2026</v>
      </c>
      <c r="K160" s="11" t="s">
        <v>164</v>
      </c>
    </row>
    <row r="161" spans="1:11" x14ac:dyDescent="0.45">
      <c r="A161" s="2" t="s">
        <v>6</v>
      </c>
      <c r="B161" s="2" t="s">
        <v>139</v>
      </c>
      <c r="C161" s="2" t="s">
        <v>25</v>
      </c>
      <c r="D161" s="28">
        <f t="shared" si="7"/>
        <v>12</v>
      </c>
      <c r="E161" s="28" t="s">
        <v>15</v>
      </c>
      <c r="F161" s="15">
        <v>7636.28</v>
      </c>
      <c r="G161" s="15"/>
      <c r="H161" s="14"/>
      <c r="I161" s="13"/>
      <c r="J161" s="10">
        <v>2026</v>
      </c>
      <c r="K161" s="11" t="s">
        <v>164</v>
      </c>
    </row>
    <row r="162" spans="1:11" x14ac:dyDescent="0.45">
      <c r="A162" s="2" t="s">
        <v>6</v>
      </c>
      <c r="B162" s="2" t="s">
        <v>139</v>
      </c>
      <c r="C162" s="2" t="s">
        <v>25</v>
      </c>
      <c r="D162" s="28">
        <f t="shared" si="7"/>
        <v>13</v>
      </c>
      <c r="E162" s="28" t="s">
        <v>1</v>
      </c>
      <c r="F162" s="15">
        <v>7636.28</v>
      </c>
      <c r="G162" s="15"/>
      <c r="H162" s="14"/>
      <c r="I162" s="13"/>
      <c r="J162" s="10">
        <v>2027</v>
      </c>
      <c r="K162" s="11" t="s">
        <v>164</v>
      </c>
    </row>
    <row r="163" spans="1:11" x14ac:dyDescent="0.45">
      <c r="A163" s="2" t="s">
        <v>6</v>
      </c>
      <c r="B163" s="2" t="s">
        <v>139</v>
      </c>
      <c r="C163" s="2" t="s">
        <v>25</v>
      </c>
      <c r="D163" s="28">
        <f t="shared" si="7"/>
        <v>14</v>
      </c>
      <c r="E163" s="28" t="s">
        <v>2</v>
      </c>
      <c r="F163" s="15">
        <v>7636.28</v>
      </c>
      <c r="G163" s="15"/>
      <c r="H163" s="14"/>
      <c r="I163" s="13"/>
      <c r="J163" s="10">
        <v>2027</v>
      </c>
      <c r="K163" s="11" t="s">
        <v>164</v>
      </c>
    </row>
    <row r="164" spans="1:11" x14ac:dyDescent="0.45">
      <c r="A164" s="2" t="s">
        <v>6</v>
      </c>
      <c r="B164" s="2" t="s">
        <v>139</v>
      </c>
      <c r="C164" s="2" t="s">
        <v>25</v>
      </c>
      <c r="D164" s="28">
        <f t="shared" si="7"/>
        <v>15</v>
      </c>
      <c r="E164" s="28" t="s">
        <v>3</v>
      </c>
      <c r="F164" s="15">
        <v>7636.28</v>
      </c>
      <c r="G164" s="15"/>
      <c r="H164" s="14"/>
      <c r="I164" s="13"/>
      <c r="J164" s="10">
        <v>2027</v>
      </c>
      <c r="K164" s="11" t="s">
        <v>164</v>
      </c>
    </row>
    <row r="165" spans="1:11" x14ac:dyDescent="0.45">
      <c r="A165" s="2" t="s">
        <v>6</v>
      </c>
      <c r="B165" s="2" t="s">
        <v>139</v>
      </c>
      <c r="C165" s="2" t="s">
        <v>25</v>
      </c>
      <c r="D165" s="28">
        <f t="shared" si="7"/>
        <v>16</v>
      </c>
      <c r="E165" s="28" t="s">
        <v>4</v>
      </c>
      <c r="F165" s="15">
        <v>7636.28</v>
      </c>
      <c r="G165" s="15"/>
      <c r="H165" s="14"/>
      <c r="I165" s="13"/>
      <c r="J165" s="10">
        <v>2027</v>
      </c>
      <c r="K165" s="11" t="s">
        <v>164</v>
      </c>
    </row>
    <row r="166" spans="1:11" x14ac:dyDescent="0.45">
      <c r="A166" s="2" t="s">
        <v>6</v>
      </c>
      <c r="B166" s="2" t="s">
        <v>139</v>
      </c>
      <c r="C166" s="2" t="s">
        <v>25</v>
      </c>
      <c r="D166" s="28">
        <f t="shared" si="7"/>
        <v>17</v>
      </c>
      <c r="E166" s="28" t="s">
        <v>7</v>
      </c>
      <c r="F166" s="15">
        <v>7636.28</v>
      </c>
      <c r="G166" s="15"/>
      <c r="H166" s="14"/>
      <c r="I166" s="13"/>
      <c r="J166" s="10">
        <v>2027</v>
      </c>
      <c r="K166" s="11" t="s">
        <v>164</v>
      </c>
    </row>
    <row r="167" spans="1:11" x14ac:dyDescent="0.45">
      <c r="A167" s="2" t="s">
        <v>6</v>
      </c>
      <c r="B167" s="2" t="s">
        <v>139</v>
      </c>
      <c r="C167" s="2" t="s">
        <v>25</v>
      </c>
      <c r="D167" s="28">
        <f t="shared" si="7"/>
        <v>18</v>
      </c>
      <c r="E167" s="28" t="s">
        <v>8</v>
      </c>
      <c r="F167" s="15">
        <v>7636.28</v>
      </c>
      <c r="G167" s="15"/>
      <c r="H167" s="14"/>
      <c r="I167" s="13"/>
      <c r="J167" s="10">
        <v>2027</v>
      </c>
      <c r="K167" s="11" t="s">
        <v>164</v>
      </c>
    </row>
    <row r="168" spans="1:11" x14ac:dyDescent="0.45">
      <c r="A168" s="2" t="s">
        <v>6</v>
      </c>
      <c r="B168" s="2" t="s">
        <v>139</v>
      </c>
      <c r="C168" s="2" t="s">
        <v>25</v>
      </c>
      <c r="D168" s="28">
        <f t="shared" si="7"/>
        <v>19</v>
      </c>
      <c r="E168" s="28" t="s">
        <v>9</v>
      </c>
      <c r="F168" s="15">
        <v>7636.28</v>
      </c>
      <c r="G168" s="15"/>
      <c r="H168" s="14"/>
      <c r="I168" s="13"/>
      <c r="J168" s="10">
        <v>2027</v>
      </c>
      <c r="K168" s="11" t="s">
        <v>164</v>
      </c>
    </row>
    <row r="169" spans="1:11" x14ac:dyDescent="0.45">
      <c r="A169" s="2" t="s">
        <v>6</v>
      </c>
      <c r="B169" s="2" t="s">
        <v>139</v>
      </c>
      <c r="C169" s="2" t="s">
        <v>25</v>
      </c>
      <c r="D169" s="28">
        <f t="shared" si="7"/>
        <v>20</v>
      </c>
      <c r="E169" s="28" t="s">
        <v>11</v>
      </c>
      <c r="F169" s="15">
        <v>7636.28</v>
      </c>
      <c r="G169" s="15"/>
      <c r="H169" s="14"/>
      <c r="I169" s="13"/>
      <c r="J169" s="10">
        <v>2027</v>
      </c>
      <c r="K169" s="11" t="s">
        <v>164</v>
      </c>
    </row>
    <row r="170" spans="1:11" x14ac:dyDescent="0.45">
      <c r="A170" s="2" t="s">
        <v>6</v>
      </c>
      <c r="B170" s="2" t="s">
        <v>139</v>
      </c>
      <c r="C170" s="2" t="s">
        <v>25</v>
      </c>
      <c r="D170" s="28">
        <f t="shared" si="7"/>
        <v>21</v>
      </c>
      <c r="E170" s="28" t="s">
        <v>12</v>
      </c>
      <c r="F170" s="15">
        <v>7636.28</v>
      </c>
      <c r="G170" s="15"/>
      <c r="H170" s="14"/>
      <c r="I170" s="13"/>
      <c r="J170" s="10">
        <v>2027</v>
      </c>
      <c r="K170" s="11" t="s">
        <v>164</v>
      </c>
    </row>
    <row r="171" spans="1:11" x14ac:dyDescent="0.45">
      <c r="A171" s="2" t="s">
        <v>6</v>
      </c>
      <c r="B171" s="2" t="s">
        <v>139</v>
      </c>
      <c r="C171" s="2" t="s">
        <v>25</v>
      </c>
      <c r="D171" s="28">
        <f t="shared" si="7"/>
        <v>22</v>
      </c>
      <c r="E171" s="28" t="s">
        <v>13</v>
      </c>
      <c r="F171" s="15">
        <v>7636.28</v>
      </c>
      <c r="G171" s="15"/>
      <c r="H171" s="14"/>
      <c r="I171" s="13"/>
      <c r="J171" s="10">
        <v>2027</v>
      </c>
      <c r="K171" s="11" t="s">
        <v>164</v>
      </c>
    </row>
    <row r="172" spans="1:11" x14ac:dyDescent="0.45">
      <c r="A172" s="2" t="s">
        <v>6</v>
      </c>
      <c r="B172" s="2" t="s">
        <v>139</v>
      </c>
      <c r="C172" s="2" t="s">
        <v>25</v>
      </c>
      <c r="D172" s="28">
        <f t="shared" si="7"/>
        <v>23</v>
      </c>
      <c r="E172" s="28" t="s">
        <v>14</v>
      </c>
      <c r="F172" s="15">
        <v>7636.28</v>
      </c>
      <c r="G172" s="15"/>
      <c r="H172" s="14"/>
      <c r="I172" s="13"/>
      <c r="J172" s="10">
        <v>2027</v>
      </c>
      <c r="K172" s="11" t="s">
        <v>164</v>
      </c>
    </row>
    <row r="173" spans="1:11" x14ac:dyDescent="0.45">
      <c r="A173" s="2" t="s">
        <v>6</v>
      </c>
      <c r="B173" s="2" t="s">
        <v>139</v>
      </c>
      <c r="C173" s="2" t="s">
        <v>25</v>
      </c>
      <c r="D173" s="28">
        <f t="shared" si="7"/>
        <v>24</v>
      </c>
      <c r="E173" s="28" t="s">
        <v>15</v>
      </c>
      <c r="F173" s="15">
        <v>7636.28</v>
      </c>
      <c r="G173" s="15"/>
      <c r="H173" s="14"/>
      <c r="I173" s="13"/>
      <c r="J173" s="10">
        <v>2027</v>
      </c>
      <c r="K173" s="11" t="s">
        <v>164</v>
      </c>
    </row>
    <row r="174" spans="1:11" x14ac:dyDescent="0.45">
      <c r="A174" s="2" t="s">
        <v>6</v>
      </c>
      <c r="B174" s="2" t="s">
        <v>139</v>
      </c>
      <c r="C174" s="2" t="s">
        <v>25</v>
      </c>
      <c r="D174" s="28">
        <f t="shared" si="7"/>
        <v>25</v>
      </c>
      <c r="E174" s="28" t="s">
        <v>1</v>
      </c>
      <c r="F174" s="15">
        <v>7636.28</v>
      </c>
      <c r="G174" s="15"/>
      <c r="H174" s="14"/>
      <c r="I174" s="13"/>
      <c r="J174" s="10">
        <v>2028</v>
      </c>
      <c r="K174" s="11" t="s">
        <v>164</v>
      </c>
    </row>
    <row r="175" spans="1:11" x14ac:dyDescent="0.45">
      <c r="A175" s="2" t="s">
        <v>6</v>
      </c>
      <c r="B175" s="2" t="s">
        <v>139</v>
      </c>
      <c r="C175" s="2" t="s">
        <v>25</v>
      </c>
      <c r="D175" s="28">
        <f t="shared" si="7"/>
        <v>26</v>
      </c>
      <c r="E175" s="28" t="s">
        <v>2</v>
      </c>
      <c r="F175" s="15">
        <v>7636.28</v>
      </c>
      <c r="G175" s="15"/>
      <c r="H175" s="14"/>
      <c r="I175" s="13"/>
      <c r="J175" s="10">
        <v>2028</v>
      </c>
      <c r="K175" s="11" t="s">
        <v>164</v>
      </c>
    </row>
    <row r="176" spans="1:11" x14ac:dyDescent="0.45">
      <c r="A176" s="2" t="s">
        <v>6</v>
      </c>
      <c r="B176" s="2" t="s">
        <v>139</v>
      </c>
      <c r="C176" s="2" t="s">
        <v>25</v>
      </c>
      <c r="D176" s="28">
        <f t="shared" si="7"/>
        <v>27</v>
      </c>
      <c r="E176" s="28" t="s">
        <v>3</v>
      </c>
      <c r="F176" s="15">
        <v>7636.28</v>
      </c>
      <c r="G176" s="15"/>
      <c r="H176" s="14"/>
      <c r="I176" s="13"/>
      <c r="J176" s="10">
        <v>2028</v>
      </c>
      <c r="K176" s="11" t="s">
        <v>164</v>
      </c>
    </row>
    <row r="177" spans="1:11" x14ac:dyDescent="0.45">
      <c r="A177" s="2" t="s">
        <v>6</v>
      </c>
      <c r="B177" s="2" t="s">
        <v>139</v>
      </c>
      <c r="C177" s="2" t="s">
        <v>25</v>
      </c>
      <c r="D177" s="28">
        <f t="shared" si="7"/>
        <v>28</v>
      </c>
      <c r="E177" s="28" t="s">
        <v>4</v>
      </c>
      <c r="F177" s="15">
        <v>7636.28</v>
      </c>
      <c r="G177" s="15"/>
      <c r="H177" s="14"/>
      <c r="I177" s="13"/>
      <c r="J177" s="10">
        <v>2028</v>
      </c>
      <c r="K177" s="11" t="s">
        <v>164</v>
      </c>
    </row>
    <row r="178" spans="1:11" x14ac:dyDescent="0.45">
      <c r="A178" s="2" t="s">
        <v>6</v>
      </c>
      <c r="B178" s="2" t="s">
        <v>139</v>
      </c>
      <c r="C178" s="2" t="s">
        <v>25</v>
      </c>
      <c r="D178" s="28">
        <f t="shared" si="7"/>
        <v>29</v>
      </c>
      <c r="E178" s="28" t="s">
        <v>7</v>
      </c>
      <c r="F178" s="15">
        <v>7636.28</v>
      </c>
      <c r="G178" s="15"/>
      <c r="H178" s="14"/>
      <c r="I178" s="13"/>
      <c r="J178" s="10">
        <v>2028</v>
      </c>
      <c r="K178" s="11" t="s">
        <v>164</v>
      </c>
    </row>
    <row r="179" spans="1:11" x14ac:dyDescent="0.45">
      <c r="A179" s="2" t="s">
        <v>6</v>
      </c>
      <c r="B179" s="2" t="s">
        <v>139</v>
      </c>
      <c r="C179" s="2" t="s">
        <v>25</v>
      </c>
      <c r="D179" s="28">
        <f t="shared" si="7"/>
        <v>30</v>
      </c>
      <c r="E179" s="28" t="s">
        <v>8</v>
      </c>
      <c r="F179" s="15">
        <v>7636.28</v>
      </c>
      <c r="G179" s="15"/>
      <c r="H179" s="14"/>
      <c r="I179" s="13"/>
      <c r="J179" s="10">
        <v>2028</v>
      </c>
      <c r="K179" s="11" t="s">
        <v>164</v>
      </c>
    </row>
    <row r="180" spans="1:11" x14ac:dyDescent="0.45">
      <c r="A180" s="2" t="s">
        <v>6</v>
      </c>
      <c r="B180" s="2" t="s">
        <v>139</v>
      </c>
      <c r="C180" s="2" t="s">
        <v>25</v>
      </c>
      <c r="D180" s="28">
        <f t="shared" si="7"/>
        <v>31</v>
      </c>
      <c r="E180" s="28" t="s">
        <v>9</v>
      </c>
      <c r="F180" s="15">
        <v>7636.28</v>
      </c>
      <c r="G180" s="15"/>
      <c r="H180" s="14"/>
      <c r="I180" s="13"/>
      <c r="J180" s="10">
        <v>2028</v>
      </c>
      <c r="K180" s="11" t="s">
        <v>164</v>
      </c>
    </row>
    <row r="181" spans="1:11" x14ac:dyDescent="0.45">
      <c r="A181" s="2" t="s">
        <v>6</v>
      </c>
      <c r="B181" s="2" t="s">
        <v>139</v>
      </c>
      <c r="C181" s="2" t="s">
        <v>25</v>
      </c>
      <c r="D181" s="28">
        <f t="shared" si="7"/>
        <v>32</v>
      </c>
      <c r="E181" s="28" t="s">
        <v>11</v>
      </c>
      <c r="F181" s="15">
        <v>7636.28</v>
      </c>
      <c r="G181" s="15"/>
      <c r="H181" s="14"/>
      <c r="I181" s="13"/>
      <c r="J181" s="10">
        <v>2028</v>
      </c>
      <c r="K181" s="11" t="s">
        <v>164</v>
      </c>
    </row>
    <row r="182" spans="1:11" x14ac:dyDescent="0.45">
      <c r="A182" s="2" t="s">
        <v>6</v>
      </c>
      <c r="B182" s="2" t="s">
        <v>139</v>
      </c>
      <c r="C182" s="2" t="s">
        <v>25</v>
      </c>
      <c r="D182" s="28">
        <f t="shared" si="7"/>
        <v>33</v>
      </c>
      <c r="E182" s="28" t="s">
        <v>12</v>
      </c>
      <c r="F182" s="15">
        <v>7636.28</v>
      </c>
      <c r="G182" s="15"/>
      <c r="H182" s="14"/>
      <c r="I182" s="13"/>
      <c r="J182" s="10">
        <v>2028</v>
      </c>
      <c r="K182" s="11" t="s">
        <v>164</v>
      </c>
    </row>
    <row r="183" spans="1:11" x14ac:dyDescent="0.45">
      <c r="A183" s="2" t="s">
        <v>6</v>
      </c>
      <c r="B183" s="2" t="s">
        <v>139</v>
      </c>
      <c r="C183" s="2" t="s">
        <v>25</v>
      </c>
      <c r="D183" s="28">
        <f t="shared" si="7"/>
        <v>34</v>
      </c>
      <c r="E183" s="28" t="s">
        <v>13</v>
      </c>
      <c r="F183" s="15">
        <v>7636.28</v>
      </c>
      <c r="G183" s="15"/>
      <c r="H183" s="14"/>
      <c r="I183" s="13"/>
      <c r="J183" s="10">
        <v>2028</v>
      </c>
      <c r="K183" s="11" t="s">
        <v>164</v>
      </c>
    </row>
    <row r="184" spans="1:11" x14ac:dyDescent="0.45">
      <c r="A184" s="2" t="s">
        <v>6</v>
      </c>
      <c r="B184" s="2" t="s">
        <v>139</v>
      </c>
      <c r="C184" s="2" t="s">
        <v>25</v>
      </c>
      <c r="D184" s="28">
        <f t="shared" si="7"/>
        <v>35</v>
      </c>
      <c r="E184" s="28" t="s">
        <v>14</v>
      </c>
      <c r="F184" s="15">
        <v>7636.28</v>
      </c>
      <c r="G184" s="15"/>
      <c r="H184" s="14"/>
      <c r="I184" s="13"/>
      <c r="J184" s="10">
        <v>2028</v>
      </c>
      <c r="K184" s="11" t="s">
        <v>164</v>
      </c>
    </row>
    <row r="185" spans="1:11" x14ac:dyDescent="0.45">
      <c r="A185" s="2" t="s">
        <v>6</v>
      </c>
      <c r="B185" s="2" t="s">
        <v>139</v>
      </c>
      <c r="C185" s="2" t="s">
        <v>25</v>
      </c>
      <c r="D185" s="28">
        <f t="shared" si="7"/>
        <v>36</v>
      </c>
      <c r="E185" s="28" t="s">
        <v>15</v>
      </c>
      <c r="F185" s="15">
        <v>7636.28</v>
      </c>
      <c r="G185" s="15"/>
      <c r="H185" s="14"/>
      <c r="I185" s="13"/>
      <c r="J185" s="10">
        <v>2028</v>
      </c>
      <c r="K185" s="11" t="s">
        <v>164</v>
      </c>
    </row>
    <row r="186" spans="1:11" x14ac:dyDescent="0.45">
      <c r="A186" s="2" t="s">
        <v>6</v>
      </c>
      <c r="B186" s="2" t="s">
        <v>139</v>
      </c>
      <c r="C186" s="1" t="s">
        <v>33</v>
      </c>
      <c r="D186" s="46" t="s">
        <v>26</v>
      </c>
      <c r="E186" s="28" t="s">
        <v>12</v>
      </c>
      <c r="F186" s="16">
        <v>3919.49</v>
      </c>
      <c r="G186" s="16"/>
      <c r="H186" s="14"/>
      <c r="I186" s="13"/>
      <c r="J186" s="10">
        <v>2026</v>
      </c>
      <c r="K186" s="11" t="s">
        <v>161</v>
      </c>
    </row>
    <row r="187" spans="1:11" x14ac:dyDescent="0.45">
      <c r="A187" s="2" t="s">
        <v>6</v>
      </c>
      <c r="B187" s="2" t="s">
        <v>139</v>
      </c>
      <c r="C187" s="1" t="s">
        <v>33</v>
      </c>
      <c r="D187" s="46" t="s">
        <v>26</v>
      </c>
      <c r="E187" s="28" t="s">
        <v>15</v>
      </c>
      <c r="F187" s="16">
        <v>3919.49</v>
      </c>
      <c r="G187" s="16"/>
      <c r="H187" s="14"/>
      <c r="I187" s="13"/>
      <c r="J187" s="10">
        <v>2026</v>
      </c>
      <c r="K187" s="11" t="s">
        <v>161</v>
      </c>
    </row>
    <row r="188" spans="1:11" x14ac:dyDescent="0.45">
      <c r="A188" s="2" t="s">
        <v>6</v>
      </c>
      <c r="B188" s="2" t="s">
        <v>139</v>
      </c>
      <c r="C188" s="1" t="s">
        <v>33</v>
      </c>
      <c r="D188" s="46" t="s">
        <v>26</v>
      </c>
      <c r="E188" s="28" t="s">
        <v>3</v>
      </c>
      <c r="F188" s="16">
        <v>3919.49</v>
      </c>
      <c r="G188" s="16"/>
      <c r="H188" s="14"/>
      <c r="I188" s="13"/>
      <c r="J188" s="10">
        <v>2027</v>
      </c>
      <c r="K188" s="11" t="s">
        <v>161</v>
      </c>
    </row>
    <row r="189" spans="1:11" x14ac:dyDescent="0.45">
      <c r="A189" s="2" t="s">
        <v>6</v>
      </c>
      <c r="B189" s="2" t="s">
        <v>139</v>
      </c>
      <c r="C189" s="1" t="s">
        <v>33</v>
      </c>
      <c r="D189" s="46" t="s">
        <v>26</v>
      </c>
      <c r="E189" s="28" t="s">
        <v>8</v>
      </c>
      <c r="F189" s="16">
        <v>3919.49</v>
      </c>
      <c r="G189" s="16"/>
      <c r="H189" s="14"/>
      <c r="I189" s="13"/>
      <c r="J189" s="10">
        <v>2027</v>
      </c>
      <c r="K189" s="11" t="s">
        <v>161</v>
      </c>
    </row>
    <row r="190" spans="1:11" x14ac:dyDescent="0.45">
      <c r="A190" s="2" t="s">
        <v>6</v>
      </c>
      <c r="B190" s="2" t="s">
        <v>139</v>
      </c>
      <c r="C190" s="1" t="s">
        <v>33</v>
      </c>
      <c r="D190" s="46" t="s">
        <v>26</v>
      </c>
      <c r="E190" s="28" t="s">
        <v>12</v>
      </c>
      <c r="F190" s="16">
        <v>3919.49</v>
      </c>
      <c r="G190" s="16"/>
      <c r="H190" s="14"/>
      <c r="I190" s="13"/>
      <c r="J190" s="10">
        <v>2027</v>
      </c>
      <c r="K190" s="11" t="s">
        <v>161</v>
      </c>
    </row>
    <row r="191" spans="1:11" x14ac:dyDescent="0.45">
      <c r="A191" s="2" t="s">
        <v>6</v>
      </c>
      <c r="B191" s="2" t="s">
        <v>139</v>
      </c>
      <c r="C191" s="1" t="s">
        <v>33</v>
      </c>
      <c r="D191" s="46" t="s">
        <v>26</v>
      </c>
      <c r="E191" s="28" t="s">
        <v>15</v>
      </c>
      <c r="F191" s="16">
        <v>3919.49</v>
      </c>
      <c r="G191" s="16"/>
      <c r="H191" s="14"/>
      <c r="I191" s="13"/>
      <c r="J191" s="10">
        <v>2027</v>
      </c>
      <c r="K191" s="11" t="s">
        <v>161</v>
      </c>
    </row>
    <row r="192" spans="1:11" x14ac:dyDescent="0.45">
      <c r="A192" s="2" t="s">
        <v>6</v>
      </c>
      <c r="B192" s="2" t="s">
        <v>139</v>
      </c>
      <c r="C192" s="1" t="s">
        <v>33</v>
      </c>
      <c r="D192" s="46" t="s">
        <v>26</v>
      </c>
      <c r="E192" s="28" t="s">
        <v>3</v>
      </c>
      <c r="F192" s="16">
        <v>3919.49</v>
      </c>
      <c r="G192" s="16"/>
      <c r="H192" s="14"/>
      <c r="I192" s="13"/>
      <c r="J192" s="10">
        <v>2028</v>
      </c>
      <c r="K192" s="11" t="s">
        <v>161</v>
      </c>
    </row>
    <row r="193" spans="1:11" x14ac:dyDescent="0.45">
      <c r="A193" s="2" t="s">
        <v>6</v>
      </c>
      <c r="B193" s="2" t="s">
        <v>139</v>
      </c>
      <c r="C193" s="1" t="s">
        <v>33</v>
      </c>
      <c r="D193" s="46" t="s">
        <v>26</v>
      </c>
      <c r="E193" s="28" t="s">
        <v>8</v>
      </c>
      <c r="F193" s="16">
        <v>3919.49</v>
      </c>
      <c r="G193" s="16"/>
      <c r="H193" s="14"/>
      <c r="I193" s="13"/>
      <c r="J193" s="10">
        <v>2028</v>
      </c>
      <c r="K193" s="11" t="s">
        <v>161</v>
      </c>
    </row>
    <row r="194" spans="1:11" x14ac:dyDescent="0.45">
      <c r="A194" s="2" t="s">
        <v>6</v>
      </c>
      <c r="B194" s="2" t="s">
        <v>139</v>
      </c>
      <c r="C194" s="1" t="s">
        <v>33</v>
      </c>
      <c r="D194" s="46" t="s">
        <v>26</v>
      </c>
      <c r="E194" s="28" t="s">
        <v>12</v>
      </c>
      <c r="F194" s="16">
        <v>3919.49</v>
      </c>
      <c r="G194" s="16"/>
      <c r="H194" s="14"/>
      <c r="I194" s="13"/>
      <c r="J194" s="10">
        <v>2028</v>
      </c>
      <c r="K194" s="11" t="s">
        <v>161</v>
      </c>
    </row>
    <row r="195" spans="1:11" x14ac:dyDescent="0.45">
      <c r="A195" s="2" t="s">
        <v>6</v>
      </c>
      <c r="B195" s="2" t="s">
        <v>139</v>
      </c>
      <c r="C195" s="1" t="s">
        <v>33</v>
      </c>
      <c r="D195" s="46" t="s">
        <v>26</v>
      </c>
      <c r="E195" s="28" t="s">
        <v>15</v>
      </c>
      <c r="F195" s="16">
        <v>3919.49</v>
      </c>
      <c r="G195" s="16"/>
      <c r="H195" s="14"/>
      <c r="I195" s="13"/>
      <c r="J195" s="10">
        <v>2028</v>
      </c>
      <c r="K195" s="11" t="s">
        <v>161</v>
      </c>
    </row>
    <row r="196" spans="1:11" x14ac:dyDescent="0.45">
      <c r="A196" s="2" t="s">
        <v>6</v>
      </c>
      <c r="B196" s="2" t="s">
        <v>139</v>
      </c>
      <c r="C196" s="1" t="s">
        <v>33</v>
      </c>
      <c r="D196" s="46" t="s">
        <v>26</v>
      </c>
      <c r="E196" s="28" t="s">
        <v>3</v>
      </c>
      <c r="F196" s="16">
        <v>3919.49</v>
      </c>
      <c r="G196" s="16"/>
      <c r="H196" s="14"/>
      <c r="I196" s="13"/>
      <c r="J196" s="10">
        <v>2029</v>
      </c>
      <c r="K196" s="11" t="s">
        <v>161</v>
      </c>
    </row>
    <row r="197" spans="1:11" x14ac:dyDescent="0.45">
      <c r="A197" s="2" t="s">
        <v>6</v>
      </c>
      <c r="B197" s="2" t="s">
        <v>139</v>
      </c>
      <c r="C197" s="1" t="s">
        <v>33</v>
      </c>
      <c r="D197" s="46" t="s">
        <v>26</v>
      </c>
      <c r="E197" s="28" t="s">
        <v>8</v>
      </c>
      <c r="F197" s="16">
        <v>3919.49</v>
      </c>
      <c r="G197" s="16"/>
      <c r="H197" s="14"/>
      <c r="I197" s="13"/>
      <c r="J197" s="10">
        <v>2029</v>
      </c>
      <c r="K197" s="11" t="s">
        <v>161</v>
      </c>
    </row>
    <row r="198" spans="1:11" x14ac:dyDescent="0.45">
      <c r="A198" s="2" t="s">
        <v>6</v>
      </c>
      <c r="B198" s="2" t="s">
        <v>139</v>
      </c>
      <c r="C198" s="1" t="s">
        <v>33</v>
      </c>
      <c r="D198" s="46" t="s">
        <v>26</v>
      </c>
      <c r="E198" s="28" t="s">
        <v>12</v>
      </c>
      <c r="F198" s="16">
        <v>3919.49</v>
      </c>
      <c r="G198" s="16"/>
      <c r="H198" s="14"/>
      <c r="I198" s="13"/>
      <c r="J198" s="10">
        <v>2029</v>
      </c>
      <c r="K198" s="11" t="s">
        <v>161</v>
      </c>
    </row>
    <row r="199" spans="1:11" x14ac:dyDescent="0.45">
      <c r="A199" s="2" t="s">
        <v>6</v>
      </c>
      <c r="B199" s="2" t="s">
        <v>139</v>
      </c>
      <c r="C199" s="1" t="s">
        <v>33</v>
      </c>
      <c r="D199" s="46" t="s">
        <v>26</v>
      </c>
      <c r="E199" s="28" t="s">
        <v>15</v>
      </c>
      <c r="F199" s="16">
        <v>3919.49</v>
      </c>
      <c r="G199" s="16"/>
      <c r="H199" s="14"/>
      <c r="I199" s="13"/>
      <c r="J199" s="10">
        <v>2029</v>
      </c>
      <c r="K199" s="11" t="s">
        <v>161</v>
      </c>
    </row>
    <row r="200" spans="1:11" x14ac:dyDescent="0.45">
      <c r="A200" s="2" t="s">
        <v>6</v>
      </c>
      <c r="B200" s="2" t="s">
        <v>138</v>
      </c>
      <c r="C200" s="1" t="s">
        <v>34</v>
      </c>
      <c r="D200" s="46">
        <v>1</v>
      </c>
      <c r="E200" s="28" t="s">
        <v>9</v>
      </c>
      <c r="F200" s="17">
        <v>2283.33</v>
      </c>
      <c r="G200" s="17"/>
      <c r="H200" s="14"/>
      <c r="I200" s="13"/>
      <c r="J200" s="10">
        <v>2026</v>
      </c>
      <c r="K200" s="11" t="s">
        <v>159</v>
      </c>
    </row>
    <row r="201" spans="1:11" x14ac:dyDescent="0.45">
      <c r="A201" s="2" t="s">
        <v>6</v>
      </c>
      <c r="B201" s="2" t="s">
        <v>138</v>
      </c>
      <c r="C201" s="1" t="s">
        <v>34</v>
      </c>
      <c r="D201" s="46">
        <v>2</v>
      </c>
      <c r="E201" s="28" t="s">
        <v>11</v>
      </c>
      <c r="F201" s="17">
        <v>2283.33</v>
      </c>
      <c r="G201" s="17"/>
      <c r="H201" s="14"/>
      <c r="I201" s="13"/>
      <c r="J201" s="10">
        <v>2026</v>
      </c>
      <c r="K201" s="11" t="s">
        <v>159</v>
      </c>
    </row>
    <row r="202" spans="1:11" x14ac:dyDescent="0.45">
      <c r="A202" s="2" t="s">
        <v>6</v>
      </c>
      <c r="B202" s="2" t="s">
        <v>138</v>
      </c>
      <c r="C202" s="1" t="s">
        <v>34</v>
      </c>
      <c r="D202" s="46">
        <v>3</v>
      </c>
      <c r="E202" s="28" t="s">
        <v>12</v>
      </c>
      <c r="F202" s="17">
        <v>2283.33</v>
      </c>
      <c r="G202" s="17"/>
      <c r="H202" s="14"/>
      <c r="I202" s="13"/>
      <c r="J202" s="10">
        <v>2026</v>
      </c>
      <c r="K202" s="11" t="s">
        <v>159</v>
      </c>
    </row>
    <row r="203" spans="1:11" x14ac:dyDescent="0.45">
      <c r="A203" s="2" t="s">
        <v>6</v>
      </c>
      <c r="B203" s="2" t="s">
        <v>35</v>
      </c>
      <c r="C203" s="1" t="s">
        <v>32</v>
      </c>
      <c r="D203" s="46">
        <v>38</v>
      </c>
      <c r="E203" s="28" t="s">
        <v>9</v>
      </c>
      <c r="F203" s="15">
        <v>16450</v>
      </c>
      <c r="G203" s="15"/>
      <c r="H203" s="14"/>
      <c r="I203" s="13"/>
      <c r="J203" s="10">
        <v>2026</v>
      </c>
      <c r="K203" s="11" t="s">
        <v>159</v>
      </c>
    </row>
    <row r="204" spans="1:11" x14ac:dyDescent="0.45">
      <c r="A204" s="2" t="s">
        <v>6</v>
      </c>
      <c r="B204" s="2" t="s">
        <v>35</v>
      </c>
      <c r="C204" s="1" t="s">
        <v>32</v>
      </c>
      <c r="D204" s="46">
        <f>D203+1</f>
        <v>39</v>
      </c>
      <c r="E204" s="28" t="s">
        <v>11</v>
      </c>
      <c r="F204" s="15">
        <v>16450</v>
      </c>
      <c r="G204" s="15"/>
      <c r="H204" s="14"/>
      <c r="I204" s="13"/>
      <c r="J204" s="10">
        <v>2026</v>
      </c>
      <c r="K204" s="11" t="s">
        <v>159</v>
      </c>
    </row>
    <row r="205" spans="1:11" x14ac:dyDescent="0.45">
      <c r="A205" s="2" t="s">
        <v>6</v>
      </c>
      <c r="B205" s="2" t="s">
        <v>35</v>
      </c>
      <c r="C205" s="1" t="s">
        <v>32</v>
      </c>
      <c r="D205" s="46">
        <f t="shared" ref="D205" si="8">D204+1</f>
        <v>40</v>
      </c>
      <c r="E205" s="28" t="s">
        <v>12</v>
      </c>
      <c r="F205" s="15">
        <v>16450</v>
      </c>
      <c r="G205" s="15"/>
      <c r="H205" s="14"/>
      <c r="I205" s="13"/>
      <c r="J205" s="10">
        <v>2026</v>
      </c>
      <c r="K205" s="11" t="s">
        <v>159</v>
      </c>
    </row>
    <row r="206" spans="1:11" x14ac:dyDescent="0.45">
      <c r="A206" s="2" t="s">
        <v>6</v>
      </c>
      <c r="B206" s="2" t="s">
        <v>35</v>
      </c>
      <c r="C206" s="1" t="s">
        <v>32</v>
      </c>
      <c r="D206" s="46"/>
      <c r="E206" s="28" t="s">
        <v>13</v>
      </c>
      <c r="F206" s="15">
        <v>16450</v>
      </c>
      <c r="G206" s="15"/>
      <c r="H206" s="14"/>
      <c r="I206" s="13"/>
      <c r="J206" s="10">
        <v>2026</v>
      </c>
      <c r="K206" s="11" t="s">
        <v>159</v>
      </c>
    </row>
    <row r="207" spans="1:11" x14ac:dyDescent="0.45">
      <c r="A207" s="2" t="s">
        <v>6</v>
      </c>
      <c r="B207" s="2" t="s">
        <v>35</v>
      </c>
      <c r="C207" s="1" t="s">
        <v>32</v>
      </c>
      <c r="D207" s="46"/>
      <c r="E207" s="28" t="s">
        <v>14</v>
      </c>
      <c r="F207" s="15">
        <v>16450</v>
      </c>
      <c r="G207" s="15"/>
      <c r="H207" s="14"/>
      <c r="I207" s="13"/>
      <c r="J207" s="10">
        <v>2026</v>
      </c>
      <c r="K207" s="11" t="s">
        <v>159</v>
      </c>
    </row>
    <row r="208" spans="1:11" x14ac:dyDescent="0.45">
      <c r="A208" s="2" t="s">
        <v>6</v>
      </c>
      <c r="B208" s="2" t="s">
        <v>35</v>
      </c>
      <c r="C208" s="1" t="s">
        <v>32</v>
      </c>
      <c r="D208" s="46"/>
      <c r="E208" s="28" t="s">
        <v>15</v>
      </c>
      <c r="F208" s="15">
        <v>16450</v>
      </c>
      <c r="G208" s="15"/>
      <c r="H208" s="14"/>
      <c r="I208" s="13"/>
      <c r="J208" s="10">
        <v>2026</v>
      </c>
      <c r="K208" s="11" t="s">
        <v>159</v>
      </c>
    </row>
    <row r="209" spans="1:11" x14ac:dyDescent="0.45">
      <c r="A209" s="2" t="s">
        <v>6</v>
      </c>
      <c r="B209" s="2" t="s">
        <v>35</v>
      </c>
      <c r="C209" s="1" t="s">
        <v>32</v>
      </c>
      <c r="D209" s="46"/>
      <c r="E209" s="28" t="s">
        <v>1</v>
      </c>
      <c r="F209" s="15">
        <v>16450</v>
      </c>
      <c r="G209" s="15"/>
      <c r="H209" s="14"/>
      <c r="I209" s="13"/>
      <c r="J209" s="10">
        <v>2027</v>
      </c>
      <c r="K209" s="11" t="s">
        <v>159</v>
      </c>
    </row>
    <row r="210" spans="1:11" x14ac:dyDescent="0.45">
      <c r="A210" s="2" t="s">
        <v>6</v>
      </c>
      <c r="B210" s="2" t="s">
        <v>35</v>
      </c>
      <c r="C210" s="1" t="s">
        <v>32</v>
      </c>
      <c r="D210" s="46"/>
      <c r="E210" s="28" t="s">
        <v>2</v>
      </c>
      <c r="F210" s="15">
        <v>16450</v>
      </c>
      <c r="G210" s="15"/>
      <c r="H210" s="14"/>
      <c r="I210" s="13"/>
      <c r="J210" s="10">
        <v>2027</v>
      </c>
      <c r="K210" s="11" t="s">
        <v>159</v>
      </c>
    </row>
    <row r="211" spans="1:11" x14ac:dyDescent="0.45">
      <c r="A211" s="2" t="s">
        <v>6</v>
      </c>
      <c r="B211" s="2" t="s">
        <v>35</v>
      </c>
      <c r="C211" s="1" t="s">
        <v>32</v>
      </c>
      <c r="D211" s="46"/>
      <c r="E211" s="28" t="s">
        <v>3</v>
      </c>
      <c r="F211" s="15">
        <v>16450</v>
      </c>
      <c r="G211" s="15"/>
      <c r="H211" s="14"/>
      <c r="I211" s="13"/>
      <c r="J211" s="10">
        <v>2027</v>
      </c>
      <c r="K211" s="11" t="s">
        <v>159</v>
      </c>
    </row>
    <row r="212" spans="1:11" x14ac:dyDescent="0.45">
      <c r="A212" s="2" t="s">
        <v>6</v>
      </c>
      <c r="B212" s="2" t="s">
        <v>35</v>
      </c>
      <c r="C212" s="1" t="s">
        <v>32</v>
      </c>
      <c r="D212" s="46"/>
      <c r="E212" s="28" t="s">
        <v>4</v>
      </c>
      <c r="F212" s="15">
        <v>16450</v>
      </c>
      <c r="G212" s="15"/>
      <c r="H212" s="14"/>
      <c r="I212" s="13"/>
      <c r="J212" s="10">
        <v>2027</v>
      </c>
      <c r="K212" s="11" t="s">
        <v>159</v>
      </c>
    </row>
    <row r="213" spans="1:11" x14ac:dyDescent="0.45">
      <c r="A213" s="2" t="s">
        <v>6</v>
      </c>
      <c r="B213" s="2" t="s">
        <v>35</v>
      </c>
      <c r="C213" s="1" t="s">
        <v>32</v>
      </c>
      <c r="D213" s="46"/>
      <c r="E213" s="28" t="s">
        <v>7</v>
      </c>
      <c r="F213" s="15">
        <v>16450</v>
      </c>
      <c r="G213" s="15"/>
      <c r="H213" s="14"/>
      <c r="I213" s="13"/>
      <c r="J213" s="10">
        <v>2027</v>
      </c>
      <c r="K213" s="11" t="s">
        <v>159</v>
      </c>
    </row>
    <row r="214" spans="1:11" x14ac:dyDescent="0.45">
      <c r="A214" s="2" t="s">
        <v>6</v>
      </c>
      <c r="B214" s="2" t="s">
        <v>35</v>
      </c>
      <c r="C214" s="1" t="s">
        <v>32</v>
      </c>
      <c r="D214" s="46"/>
      <c r="E214" s="28" t="s">
        <v>8</v>
      </c>
      <c r="F214" s="15">
        <v>16450</v>
      </c>
      <c r="G214" s="15"/>
      <c r="H214" s="14"/>
      <c r="I214" s="13"/>
      <c r="J214" s="10">
        <v>2027</v>
      </c>
      <c r="K214" s="11" t="s">
        <v>159</v>
      </c>
    </row>
    <row r="215" spans="1:11" x14ac:dyDescent="0.45">
      <c r="A215" s="2" t="s">
        <v>6</v>
      </c>
      <c r="B215" s="2" t="s">
        <v>35</v>
      </c>
      <c r="C215" s="1" t="s">
        <v>32</v>
      </c>
      <c r="D215" s="46"/>
      <c r="E215" s="28" t="s">
        <v>9</v>
      </c>
      <c r="F215" s="15">
        <v>16450</v>
      </c>
      <c r="G215" s="15"/>
      <c r="H215" s="14"/>
      <c r="I215" s="13"/>
      <c r="J215" s="10">
        <v>2027</v>
      </c>
      <c r="K215" s="11" t="s">
        <v>159</v>
      </c>
    </row>
    <row r="216" spans="1:11" x14ac:dyDescent="0.45">
      <c r="A216" s="2" t="s">
        <v>6</v>
      </c>
      <c r="B216" s="2" t="s">
        <v>35</v>
      </c>
      <c r="C216" s="1" t="s">
        <v>32</v>
      </c>
      <c r="D216" s="46"/>
      <c r="E216" s="28" t="s">
        <v>11</v>
      </c>
      <c r="F216" s="15">
        <v>16450</v>
      </c>
      <c r="G216" s="15"/>
      <c r="H216" s="14"/>
      <c r="I216" s="13"/>
      <c r="J216" s="10">
        <v>2027</v>
      </c>
      <c r="K216" s="11" t="s">
        <v>159</v>
      </c>
    </row>
    <row r="217" spans="1:11" x14ac:dyDescent="0.45">
      <c r="A217" s="2" t="s">
        <v>6</v>
      </c>
      <c r="B217" s="2" t="s">
        <v>35</v>
      </c>
      <c r="C217" s="1" t="s">
        <v>32</v>
      </c>
      <c r="D217" s="46"/>
      <c r="E217" s="28" t="s">
        <v>12</v>
      </c>
      <c r="F217" s="15">
        <v>16450</v>
      </c>
      <c r="G217" s="15"/>
      <c r="H217" s="14"/>
      <c r="I217" s="13"/>
      <c r="J217" s="10">
        <v>2027</v>
      </c>
      <c r="K217" s="11" t="s">
        <v>159</v>
      </c>
    </row>
    <row r="218" spans="1:11" x14ac:dyDescent="0.45">
      <c r="A218" s="2" t="s">
        <v>6</v>
      </c>
      <c r="B218" s="2" t="s">
        <v>35</v>
      </c>
      <c r="C218" s="1" t="s">
        <v>32</v>
      </c>
      <c r="D218" s="46"/>
      <c r="E218" s="28" t="s">
        <v>13</v>
      </c>
      <c r="F218" s="15">
        <v>16450</v>
      </c>
      <c r="G218" s="15"/>
      <c r="H218" s="14"/>
      <c r="I218" s="13"/>
      <c r="J218" s="10">
        <v>2027</v>
      </c>
      <c r="K218" s="11" t="s">
        <v>159</v>
      </c>
    </row>
    <row r="219" spans="1:11" x14ac:dyDescent="0.45">
      <c r="A219" s="2" t="s">
        <v>6</v>
      </c>
      <c r="B219" s="2" t="s">
        <v>35</v>
      </c>
      <c r="C219" s="1" t="s">
        <v>32</v>
      </c>
      <c r="D219" s="46"/>
      <c r="E219" s="28" t="s">
        <v>14</v>
      </c>
      <c r="F219" s="15">
        <v>16450</v>
      </c>
      <c r="G219" s="15"/>
      <c r="H219" s="14"/>
      <c r="I219" s="13"/>
      <c r="J219" s="10">
        <v>2027</v>
      </c>
      <c r="K219" s="11" t="s">
        <v>159</v>
      </c>
    </row>
    <row r="220" spans="1:11" x14ac:dyDescent="0.45">
      <c r="A220" s="2" t="s">
        <v>6</v>
      </c>
      <c r="B220" s="2" t="s">
        <v>35</v>
      </c>
      <c r="C220" s="1" t="s">
        <v>32</v>
      </c>
      <c r="D220" s="46"/>
      <c r="E220" s="28" t="s">
        <v>15</v>
      </c>
      <c r="F220" s="15">
        <v>16450</v>
      </c>
      <c r="G220" s="15"/>
      <c r="H220" s="14"/>
      <c r="I220" s="13"/>
      <c r="J220" s="10">
        <v>2027</v>
      </c>
      <c r="K220" s="11" t="s">
        <v>159</v>
      </c>
    </row>
    <row r="221" spans="1:11" x14ac:dyDescent="0.45">
      <c r="A221" s="2" t="s">
        <v>6</v>
      </c>
      <c r="B221" s="2" t="s">
        <v>35</v>
      </c>
      <c r="C221" s="1" t="s">
        <v>32</v>
      </c>
      <c r="D221" s="46"/>
      <c r="E221" s="28" t="s">
        <v>1</v>
      </c>
      <c r="F221" s="15">
        <v>16450</v>
      </c>
      <c r="G221" s="15"/>
      <c r="H221" s="14"/>
      <c r="I221" s="13"/>
      <c r="J221" s="10">
        <f>J209+1</f>
        <v>2028</v>
      </c>
      <c r="K221" s="11" t="s">
        <v>159</v>
      </c>
    </row>
    <row r="222" spans="1:11" x14ac:dyDescent="0.45">
      <c r="A222" s="2" t="s">
        <v>6</v>
      </c>
      <c r="B222" s="2" t="s">
        <v>35</v>
      </c>
      <c r="C222" s="1" t="s">
        <v>32</v>
      </c>
      <c r="D222" s="46"/>
      <c r="E222" s="28" t="s">
        <v>2</v>
      </c>
      <c r="F222" s="15">
        <v>16450</v>
      </c>
      <c r="G222" s="15"/>
      <c r="H222" s="14"/>
      <c r="I222" s="13"/>
      <c r="J222" s="10">
        <f t="shared" ref="J222:J280" si="9">J210+1</f>
        <v>2028</v>
      </c>
      <c r="K222" s="11" t="s">
        <v>159</v>
      </c>
    </row>
    <row r="223" spans="1:11" x14ac:dyDescent="0.45">
      <c r="A223" s="2" t="s">
        <v>6</v>
      </c>
      <c r="B223" s="2" t="s">
        <v>35</v>
      </c>
      <c r="C223" s="1" t="s">
        <v>32</v>
      </c>
      <c r="D223" s="46"/>
      <c r="E223" s="28" t="s">
        <v>3</v>
      </c>
      <c r="F223" s="15">
        <v>16450</v>
      </c>
      <c r="G223" s="15"/>
      <c r="H223" s="14"/>
      <c r="I223" s="13"/>
      <c r="J223" s="10">
        <f t="shared" si="9"/>
        <v>2028</v>
      </c>
      <c r="K223" s="11" t="s">
        <v>159</v>
      </c>
    </row>
    <row r="224" spans="1:11" x14ac:dyDescent="0.45">
      <c r="A224" s="2" t="s">
        <v>6</v>
      </c>
      <c r="B224" s="2" t="s">
        <v>35</v>
      </c>
      <c r="C224" s="1" t="s">
        <v>32</v>
      </c>
      <c r="D224" s="46"/>
      <c r="E224" s="28" t="s">
        <v>4</v>
      </c>
      <c r="F224" s="15">
        <v>16450</v>
      </c>
      <c r="G224" s="15"/>
      <c r="H224" s="14"/>
      <c r="I224" s="13"/>
      <c r="J224" s="10">
        <f t="shared" si="9"/>
        <v>2028</v>
      </c>
      <c r="K224" s="11" t="s">
        <v>159</v>
      </c>
    </row>
    <row r="225" spans="1:11" x14ac:dyDescent="0.45">
      <c r="A225" s="2" t="s">
        <v>6</v>
      </c>
      <c r="B225" s="2" t="s">
        <v>35</v>
      </c>
      <c r="C225" s="1" t="s">
        <v>32</v>
      </c>
      <c r="D225" s="46"/>
      <c r="E225" s="28" t="s">
        <v>7</v>
      </c>
      <c r="F225" s="15">
        <v>16450</v>
      </c>
      <c r="G225" s="15"/>
      <c r="H225" s="14"/>
      <c r="I225" s="13"/>
      <c r="J225" s="10">
        <f t="shared" si="9"/>
        <v>2028</v>
      </c>
      <c r="K225" s="11" t="s">
        <v>159</v>
      </c>
    </row>
    <row r="226" spans="1:11" x14ac:dyDescent="0.45">
      <c r="A226" s="2" t="s">
        <v>6</v>
      </c>
      <c r="B226" s="2" t="s">
        <v>35</v>
      </c>
      <c r="C226" s="1" t="s">
        <v>32</v>
      </c>
      <c r="D226" s="46"/>
      <c r="E226" s="28" t="s">
        <v>8</v>
      </c>
      <c r="F226" s="15">
        <v>16450</v>
      </c>
      <c r="G226" s="15"/>
      <c r="H226" s="14"/>
      <c r="I226" s="13"/>
      <c r="J226" s="10">
        <f t="shared" si="9"/>
        <v>2028</v>
      </c>
      <c r="K226" s="11" t="s">
        <v>159</v>
      </c>
    </row>
    <row r="227" spans="1:11" x14ac:dyDescent="0.45">
      <c r="A227" s="2" t="s">
        <v>6</v>
      </c>
      <c r="B227" s="2" t="s">
        <v>35</v>
      </c>
      <c r="C227" s="1" t="s">
        <v>32</v>
      </c>
      <c r="D227" s="46"/>
      <c r="E227" s="28" t="s">
        <v>9</v>
      </c>
      <c r="F227" s="15">
        <v>16450</v>
      </c>
      <c r="G227" s="15"/>
      <c r="H227" s="14"/>
      <c r="I227" s="13"/>
      <c r="J227" s="10">
        <f t="shared" si="9"/>
        <v>2028</v>
      </c>
      <c r="K227" s="11" t="s">
        <v>159</v>
      </c>
    </row>
    <row r="228" spans="1:11" x14ac:dyDescent="0.45">
      <c r="A228" s="2" t="s">
        <v>6</v>
      </c>
      <c r="B228" s="2" t="s">
        <v>35</v>
      </c>
      <c r="C228" s="1" t="s">
        <v>32</v>
      </c>
      <c r="D228" s="46"/>
      <c r="E228" s="28" t="s">
        <v>11</v>
      </c>
      <c r="F228" s="15">
        <v>16450</v>
      </c>
      <c r="G228" s="15"/>
      <c r="H228" s="14"/>
      <c r="I228" s="13"/>
      <c r="J228" s="10">
        <f t="shared" si="9"/>
        <v>2028</v>
      </c>
      <c r="K228" s="11" t="s">
        <v>159</v>
      </c>
    </row>
    <row r="229" spans="1:11" x14ac:dyDescent="0.45">
      <c r="A229" s="2" t="s">
        <v>6</v>
      </c>
      <c r="B229" s="2" t="s">
        <v>35</v>
      </c>
      <c r="C229" s="1" t="s">
        <v>32</v>
      </c>
      <c r="D229" s="46"/>
      <c r="E229" s="28" t="s">
        <v>12</v>
      </c>
      <c r="F229" s="15">
        <v>16450</v>
      </c>
      <c r="G229" s="15"/>
      <c r="H229" s="14"/>
      <c r="I229" s="13"/>
      <c r="J229" s="10">
        <f t="shared" si="9"/>
        <v>2028</v>
      </c>
      <c r="K229" s="11" t="s">
        <v>159</v>
      </c>
    </row>
    <row r="230" spans="1:11" x14ac:dyDescent="0.45">
      <c r="A230" s="2" t="s">
        <v>6</v>
      </c>
      <c r="B230" s="2" t="s">
        <v>35</v>
      </c>
      <c r="C230" s="1" t="s">
        <v>32</v>
      </c>
      <c r="D230" s="46"/>
      <c r="E230" s="28" t="s">
        <v>13</v>
      </c>
      <c r="F230" s="15">
        <v>16450</v>
      </c>
      <c r="G230" s="15"/>
      <c r="H230" s="14"/>
      <c r="I230" s="13"/>
      <c r="J230" s="10">
        <f t="shared" si="9"/>
        <v>2028</v>
      </c>
      <c r="K230" s="11" t="s">
        <v>159</v>
      </c>
    </row>
    <row r="231" spans="1:11" x14ac:dyDescent="0.45">
      <c r="A231" s="2" t="s">
        <v>6</v>
      </c>
      <c r="B231" s="2" t="s">
        <v>35</v>
      </c>
      <c r="C231" s="1" t="s">
        <v>32</v>
      </c>
      <c r="D231" s="46"/>
      <c r="E231" s="28" t="s">
        <v>14</v>
      </c>
      <c r="F231" s="15">
        <v>16450</v>
      </c>
      <c r="G231" s="15"/>
      <c r="H231" s="14"/>
      <c r="I231" s="13"/>
      <c r="J231" s="10">
        <f t="shared" si="9"/>
        <v>2028</v>
      </c>
      <c r="K231" s="11" t="s">
        <v>159</v>
      </c>
    </row>
    <row r="232" spans="1:11" x14ac:dyDescent="0.45">
      <c r="A232" s="2" t="s">
        <v>6</v>
      </c>
      <c r="B232" s="2" t="s">
        <v>35</v>
      </c>
      <c r="C232" s="1" t="s">
        <v>32</v>
      </c>
      <c r="D232" s="46"/>
      <c r="E232" s="28" t="s">
        <v>15</v>
      </c>
      <c r="F232" s="15">
        <v>16450</v>
      </c>
      <c r="G232" s="15"/>
      <c r="H232" s="14"/>
      <c r="I232" s="13"/>
      <c r="J232" s="10">
        <f t="shared" si="9"/>
        <v>2028</v>
      </c>
      <c r="K232" s="11" t="s">
        <v>159</v>
      </c>
    </row>
    <row r="233" spans="1:11" x14ac:dyDescent="0.45">
      <c r="A233" s="2" t="s">
        <v>6</v>
      </c>
      <c r="B233" s="2" t="s">
        <v>35</v>
      </c>
      <c r="C233" s="1" t="s">
        <v>32</v>
      </c>
      <c r="D233" s="46"/>
      <c r="E233" s="28" t="s">
        <v>1</v>
      </c>
      <c r="F233" s="15">
        <v>16450</v>
      </c>
      <c r="G233" s="15"/>
      <c r="H233" s="14"/>
      <c r="I233" s="13"/>
      <c r="J233" s="10">
        <f>J221+1</f>
        <v>2029</v>
      </c>
      <c r="K233" s="11" t="s">
        <v>159</v>
      </c>
    </row>
    <row r="234" spans="1:11" x14ac:dyDescent="0.45">
      <c r="A234" s="2" t="s">
        <v>6</v>
      </c>
      <c r="B234" s="2" t="s">
        <v>35</v>
      </c>
      <c r="C234" s="1" t="s">
        <v>32</v>
      </c>
      <c r="D234" s="46"/>
      <c r="E234" s="28" t="s">
        <v>2</v>
      </c>
      <c r="F234" s="15">
        <v>16450</v>
      </c>
      <c r="G234" s="15"/>
      <c r="H234" s="14"/>
      <c r="I234" s="13"/>
      <c r="J234" s="10">
        <f t="shared" si="9"/>
        <v>2029</v>
      </c>
      <c r="K234" s="11" t="s">
        <v>159</v>
      </c>
    </row>
    <row r="235" spans="1:11" x14ac:dyDescent="0.45">
      <c r="A235" s="2" t="s">
        <v>6</v>
      </c>
      <c r="B235" s="2" t="s">
        <v>35</v>
      </c>
      <c r="C235" s="1" t="s">
        <v>32</v>
      </c>
      <c r="D235" s="46"/>
      <c r="E235" s="28" t="s">
        <v>3</v>
      </c>
      <c r="F235" s="15">
        <v>16450</v>
      </c>
      <c r="G235" s="15"/>
      <c r="H235" s="14"/>
      <c r="I235" s="13"/>
      <c r="J235" s="10">
        <f t="shared" si="9"/>
        <v>2029</v>
      </c>
      <c r="K235" s="11" t="s">
        <v>159</v>
      </c>
    </row>
    <row r="236" spans="1:11" x14ac:dyDescent="0.45">
      <c r="A236" s="2" t="s">
        <v>6</v>
      </c>
      <c r="B236" s="2" t="s">
        <v>35</v>
      </c>
      <c r="C236" s="1" t="s">
        <v>32</v>
      </c>
      <c r="D236" s="46"/>
      <c r="E236" s="28" t="s">
        <v>4</v>
      </c>
      <c r="F236" s="15">
        <v>16450</v>
      </c>
      <c r="G236" s="15"/>
      <c r="H236" s="14"/>
      <c r="I236" s="13"/>
      <c r="J236" s="10">
        <f t="shared" si="9"/>
        <v>2029</v>
      </c>
      <c r="K236" s="11" t="s">
        <v>159</v>
      </c>
    </row>
    <row r="237" spans="1:11" x14ac:dyDescent="0.45">
      <c r="A237" s="2" t="s">
        <v>6</v>
      </c>
      <c r="B237" s="2" t="s">
        <v>35</v>
      </c>
      <c r="C237" s="1" t="s">
        <v>32</v>
      </c>
      <c r="D237" s="46"/>
      <c r="E237" s="28" t="s">
        <v>7</v>
      </c>
      <c r="F237" s="15">
        <v>16450</v>
      </c>
      <c r="G237" s="15"/>
      <c r="H237" s="14"/>
      <c r="I237" s="13"/>
      <c r="J237" s="10">
        <f t="shared" si="9"/>
        <v>2029</v>
      </c>
      <c r="K237" s="11" t="s">
        <v>159</v>
      </c>
    </row>
    <row r="238" spans="1:11" x14ac:dyDescent="0.45">
      <c r="A238" s="2" t="s">
        <v>6</v>
      </c>
      <c r="B238" s="2" t="s">
        <v>35</v>
      </c>
      <c r="C238" s="1" t="s">
        <v>32</v>
      </c>
      <c r="D238" s="46"/>
      <c r="E238" s="28" t="s">
        <v>8</v>
      </c>
      <c r="F238" s="15">
        <v>16450</v>
      </c>
      <c r="G238" s="15"/>
      <c r="H238" s="14"/>
      <c r="I238" s="13"/>
      <c r="J238" s="10">
        <f t="shared" si="9"/>
        <v>2029</v>
      </c>
      <c r="K238" s="11" t="s">
        <v>159</v>
      </c>
    </row>
    <row r="239" spans="1:11" x14ac:dyDescent="0.45">
      <c r="A239" s="2" t="s">
        <v>6</v>
      </c>
      <c r="B239" s="2" t="s">
        <v>35</v>
      </c>
      <c r="C239" s="1" t="s">
        <v>32</v>
      </c>
      <c r="D239" s="46"/>
      <c r="E239" s="28" t="s">
        <v>9</v>
      </c>
      <c r="F239" s="15">
        <v>16450</v>
      </c>
      <c r="G239" s="15"/>
      <c r="H239" s="14"/>
      <c r="I239" s="13"/>
      <c r="J239" s="10">
        <f t="shared" si="9"/>
        <v>2029</v>
      </c>
      <c r="K239" s="11" t="s">
        <v>159</v>
      </c>
    </row>
    <row r="240" spans="1:11" x14ac:dyDescent="0.45">
      <c r="A240" s="2" t="s">
        <v>6</v>
      </c>
      <c r="B240" s="2" t="s">
        <v>35</v>
      </c>
      <c r="C240" s="1" t="s">
        <v>32</v>
      </c>
      <c r="D240" s="46"/>
      <c r="E240" s="28" t="s">
        <v>11</v>
      </c>
      <c r="F240" s="15">
        <v>16450</v>
      </c>
      <c r="G240" s="15"/>
      <c r="H240" s="14"/>
      <c r="I240" s="13"/>
      <c r="J240" s="10">
        <f t="shared" si="9"/>
        <v>2029</v>
      </c>
      <c r="K240" s="11" t="s">
        <v>159</v>
      </c>
    </row>
    <row r="241" spans="1:11" x14ac:dyDescent="0.45">
      <c r="A241" s="2" t="s">
        <v>6</v>
      </c>
      <c r="B241" s="2" t="s">
        <v>35</v>
      </c>
      <c r="C241" s="1" t="s">
        <v>32</v>
      </c>
      <c r="D241" s="46"/>
      <c r="E241" s="28" t="s">
        <v>12</v>
      </c>
      <c r="F241" s="15">
        <v>16450</v>
      </c>
      <c r="G241" s="15"/>
      <c r="H241" s="14"/>
      <c r="I241" s="13"/>
      <c r="J241" s="10">
        <f t="shared" si="9"/>
        <v>2029</v>
      </c>
      <c r="K241" s="11" t="s">
        <v>159</v>
      </c>
    </row>
    <row r="242" spans="1:11" x14ac:dyDescent="0.45">
      <c r="A242" s="2" t="s">
        <v>6</v>
      </c>
      <c r="B242" s="2" t="s">
        <v>35</v>
      </c>
      <c r="C242" s="1" t="s">
        <v>32</v>
      </c>
      <c r="D242" s="46"/>
      <c r="E242" s="28" t="s">
        <v>13</v>
      </c>
      <c r="F242" s="15">
        <v>16450</v>
      </c>
      <c r="G242" s="15"/>
      <c r="H242" s="14"/>
      <c r="I242" s="13"/>
      <c r="J242" s="10">
        <f t="shared" si="9"/>
        <v>2029</v>
      </c>
      <c r="K242" s="11" t="s">
        <v>159</v>
      </c>
    </row>
    <row r="243" spans="1:11" x14ac:dyDescent="0.45">
      <c r="A243" s="2" t="s">
        <v>6</v>
      </c>
      <c r="B243" s="2" t="s">
        <v>35</v>
      </c>
      <c r="C243" s="1" t="s">
        <v>32</v>
      </c>
      <c r="D243" s="46"/>
      <c r="E243" s="28" t="s">
        <v>14</v>
      </c>
      <c r="F243" s="15">
        <v>16450</v>
      </c>
      <c r="G243" s="15"/>
      <c r="H243" s="14"/>
      <c r="I243" s="13"/>
      <c r="J243" s="10">
        <f t="shared" si="9"/>
        <v>2029</v>
      </c>
      <c r="K243" s="11" t="s">
        <v>159</v>
      </c>
    </row>
    <row r="244" spans="1:11" x14ac:dyDescent="0.45">
      <c r="A244" s="2" t="s">
        <v>6</v>
      </c>
      <c r="B244" s="2" t="s">
        <v>35</v>
      </c>
      <c r="C244" s="1" t="s">
        <v>32</v>
      </c>
      <c r="D244" s="46"/>
      <c r="E244" s="28" t="s">
        <v>15</v>
      </c>
      <c r="F244" s="15">
        <v>16450</v>
      </c>
      <c r="G244" s="15"/>
      <c r="H244" s="14"/>
      <c r="I244" s="13"/>
      <c r="J244" s="10">
        <f t="shared" si="9"/>
        <v>2029</v>
      </c>
      <c r="K244" s="11" t="s">
        <v>159</v>
      </c>
    </row>
    <row r="245" spans="1:11" x14ac:dyDescent="0.45">
      <c r="A245" s="2" t="s">
        <v>6</v>
      </c>
      <c r="B245" s="2" t="s">
        <v>35</v>
      </c>
      <c r="C245" s="1" t="s">
        <v>32</v>
      </c>
      <c r="D245" s="46"/>
      <c r="E245" s="28" t="s">
        <v>1</v>
      </c>
      <c r="F245" s="15">
        <v>16450</v>
      </c>
      <c r="G245" s="15"/>
      <c r="H245" s="14"/>
      <c r="I245" s="13"/>
      <c r="J245" s="10">
        <f>J233+1</f>
        <v>2030</v>
      </c>
      <c r="K245" s="11" t="s">
        <v>159</v>
      </c>
    </row>
    <row r="246" spans="1:11" x14ac:dyDescent="0.45">
      <c r="A246" s="2" t="s">
        <v>6</v>
      </c>
      <c r="B246" s="2" t="s">
        <v>35</v>
      </c>
      <c r="C246" s="1" t="s">
        <v>32</v>
      </c>
      <c r="D246" s="46"/>
      <c r="E246" s="28" t="s">
        <v>2</v>
      </c>
      <c r="F246" s="15">
        <v>16450</v>
      </c>
      <c r="G246" s="15"/>
      <c r="H246" s="14"/>
      <c r="I246" s="13"/>
      <c r="J246" s="10">
        <f t="shared" si="9"/>
        <v>2030</v>
      </c>
      <c r="K246" s="11" t="s">
        <v>159</v>
      </c>
    </row>
    <row r="247" spans="1:11" x14ac:dyDescent="0.45">
      <c r="A247" s="2" t="s">
        <v>6</v>
      </c>
      <c r="B247" s="2" t="s">
        <v>35</v>
      </c>
      <c r="C247" s="1" t="s">
        <v>32</v>
      </c>
      <c r="D247" s="46"/>
      <c r="E247" s="28" t="s">
        <v>3</v>
      </c>
      <c r="F247" s="15">
        <v>16450</v>
      </c>
      <c r="G247" s="15"/>
      <c r="H247" s="14"/>
      <c r="I247" s="13"/>
      <c r="J247" s="10">
        <f t="shared" si="9"/>
        <v>2030</v>
      </c>
      <c r="K247" s="11" t="s">
        <v>159</v>
      </c>
    </row>
    <row r="248" spans="1:11" x14ac:dyDescent="0.45">
      <c r="A248" s="2" t="s">
        <v>6</v>
      </c>
      <c r="B248" s="2" t="s">
        <v>35</v>
      </c>
      <c r="C248" s="1" t="s">
        <v>32</v>
      </c>
      <c r="D248" s="46"/>
      <c r="E248" s="28" t="s">
        <v>4</v>
      </c>
      <c r="F248" s="15">
        <v>16450</v>
      </c>
      <c r="G248" s="15"/>
      <c r="H248" s="14"/>
      <c r="I248" s="13"/>
      <c r="J248" s="10">
        <f t="shared" si="9"/>
        <v>2030</v>
      </c>
      <c r="K248" s="11" t="s">
        <v>159</v>
      </c>
    </row>
    <row r="249" spans="1:11" x14ac:dyDescent="0.45">
      <c r="A249" s="2" t="s">
        <v>6</v>
      </c>
      <c r="B249" s="2" t="s">
        <v>35</v>
      </c>
      <c r="C249" s="1" t="s">
        <v>32</v>
      </c>
      <c r="D249" s="46"/>
      <c r="E249" s="28" t="s">
        <v>7</v>
      </c>
      <c r="F249" s="15">
        <v>16450</v>
      </c>
      <c r="G249" s="15"/>
      <c r="H249" s="14"/>
      <c r="I249" s="13"/>
      <c r="J249" s="10">
        <f t="shared" si="9"/>
        <v>2030</v>
      </c>
      <c r="K249" s="11" t="s">
        <v>159</v>
      </c>
    </row>
    <row r="250" spans="1:11" x14ac:dyDescent="0.45">
      <c r="A250" s="2" t="s">
        <v>6</v>
      </c>
      <c r="B250" s="2" t="s">
        <v>35</v>
      </c>
      <c r="C250" s="1" t="s">
        <v>32</v>
      </c>
      <c r="D250" s="46"/>
      <c r="E250" s="28" t="s">
        <v>8</v>
      </c>
      <c r="F250" s="15">
        <v>16450</v>
      </c>
      <c r="G250" s="15"/>
      <c r="H250" s="14"/>
      <c r="I250" s="13"/>
      <c r="J250" s="10">
        <f t="shared" si="9"/>
        <v>2030</v>
      </c>
      <c r="K250" s="11" t="s">
        <v>159</v>
      </c>
    </row>
    <row r="251" spans="1:11" x14ac:dyDescent="0.45">
      <c r="A251" s="2" t="s">
        <v>6</v>
      </c>
      <c r="B251" s="2" t="s">
        <v>35</v>
      </c>
      <c r="C251" s="1" t="s">
        <v>32</v>
      </c>
      <c r="D251" s="46"/>
      <c r="E251" s="28" t="s">
        <v>9</v>
      </c>
      <c r="F251" s="15">
        <v>16450</v>
      </c>
      <c r="G251" s="15"/>
      <c r="H251" s="14"/>
      <c r="I251" s="13"/>
      <c r="J251" s="10">
        <f t="shared" si="9"/>
        <v>2030</v>
      </c>
      <c r="K251" s="11" t="s">
        <v>159</v>
      </c>
    </row>
    <row r="252" spans="1:11" x14ac:dyDescent="0.45">
      <c r="A252" s="2" t="s">
        <v>6</v>
      </c>
      <c r="B252" s="2" t="s">
        <v>35</v>
      </c>
      <c r="C252" s="1" t="s">
        <v>32</v>
      </c>
      <c r="D252" s="46"/>
      <c r="E252" s="28" t="s">
        <v>11</v>
      </c>
      <c r="F252" s="15">
        <v>16450</v>
      </c>
      <c r="G252" s="15"/>
      <c r="H252" s="14"/>
      <c r="I252" s="13"/>
      <c r="J252" s="10">
        <f t="shared" si="9"/>
        <v>2030</v>
      </c>
      <c r="K252" s="11" t="s">
        <v>159</v>
      </c>
    </row>
    <row r="253" spans="1:11" x14ac:dyDescent="0.45">
      <c r="A253" s="2" t="s">
        <v>6</v>
      </c>
      <c r="B253" s="2" t="s">
        <v>35</v>
      </c>
      <c r="C253" s="1" t="s">
        <v>32</v>
      </c>
      <c r="D253" s="46"/>
      <c r="E253" s="28" t="s">
        <v>12</v>
      </c>
      <c r="F253" s="15">
        <v>16450</v>
      </c>
      <c r="G253" s="15"/>
      <c r="H253" s="14"/>
      <c r="I253" s="13"/>
      <c r="J253" s="10">
        <f t="shared" si="9"/>
        <v>2030</v>
      </c>
      <c r="K253" s="11" t="s">
        <v>159</v>
      </c>
    </row>
    <row r="254" spans="1:11" x14ac:dyDescent="0.45">
      <c r="A254" s="2" t="s">
        <v>6</v>
      </c>
      <c r="B254" s="2" t="s">
        <v>35</v>
      </c>
      <c r="C254" s="1" t="s">
        <v>32</v>
      </c>
      <c r="D254" s="46"/>
      <c r="E254" s="28" t="s">
        <v>13</v>
      </c>
      <c r="F254" s="15">
        <v>16450</v>
      </c>
      <c r="G254" s="15"/>
      <c r="H254" s="14"/>
      <c r="I254" s="13"/>
      <c r="J254" s="10">
        <f t="shared" si="9"/>
        <v>2030</v>
      </c>
      <c r="K254" s="11" t="s">
        <v>159</v>
      </c>
    </row>
    <row r="255" spans="1:11" x14ac:dyDescent="0.45">
      <c r="A255" s="2" t="s">
        <v>6</v>
      </c>
      <c r="B255" s="2" t="s">
        <v>35</v>
      </c>
      <c r="C255" s="1" t="s">
        <v>32</v>
      </c>
      <c r="D255" s="46"/>
      <c r="E255" s="28" t="s">
        <v>14</v>
      </c>
      <c r="F255" s="15">
        <v>16450</v>
      </c>
      <c r="G255" s="15"/>
      <c r="H255" s="14"/>
      <c r="I255" s="13"/>
      <c r="J255" s="10">
        <f t="shared" si="9"/>
        <v>2030</v>
      </c>
      <c r="K255" s="11" t="s">
        <v>159</v>
      </c>
    </row>
    <row r="256" spans="1:11" x14ac:dyDescent="0.45">
      <c r="A256" s="2" t="s">
        <v>6</v>
      </c>
      <c r="B256" s="2" t="s">
        <v>35</v>
      </c>
      <c r="C256" s="1" t="s">
        <v>32</v>
      </c>
      <c r="D256" s="46"/>
      <c r="E256" s="28" t="s">
        <v>15</v>
      </c>
      <c r="F256" s="15">
        <v>16450</v>
      </c>
      <c r="G256" s="15"/>
      <c r="H256" s="14"/>
      <c r="I256" s="13"/>
      <c r="J256" s="10">
        <f t="shared" si="9"/>
        <v>2030</v>
      </c>
      <c r="K256" s="11" t="s">
        <v>159</v>
      </c>
    </row>
    <row r="257" spans="1:11" x14ac:dyDescent="0.45">
      <c r="A257" s="2" t="s">
        <v>6</v>
      </c>
      <c r="B257" s="2" t="s">
        <v>35</v>
      </c>
      <c r="C257" s="1" t="s">
        <v>32</v>
      </c>
      <c r="D257" s="46"/>
      <c r="E257" s="28" t="s">
        <v>1</v>
      </c>
      <c r="F257" s="15">
        <v>16450</v>
      </c>
      <c r="G257" s="15"/>
      <c r="H257" s="14"/>
      <c r="I257" s="13"/>
      <c r="J257" s="10">
        <f>J245+1</f>
        <v>2031</v>
      </c>
      <c r="K257" s="11" t="s">
        <v>159</v>
      </c>
    </row>
    <row r="258" spans="1:11" x14ac:dyDescent="0.45">
      <c r="A258" s="2" t="s">
        <v>6</v>
      </c>
      <c r="B258" s="2" t="s">
        <v>35</v>
      </c>
      <c r="C258" s="1" t="s">
        <v>32</v>
      </c>
      <c r="D258" s="46"/>
      <c r="E258" s="28" t="s">
        <v>2</v>
      </c>
      <c r="F258" s="15">
        <v>16450</v>
      </c>
      <c r="G258" s="15"/>
      <c r="H258" s="14"/>
      <c r="I258" s="13"/>
      <c r="J258" s="10">
        <f t="shared" si="9"/>
        <v>2031</v>
      </c>
      <c r="K258" s="11" t="s">
        <v>159</v>
      </c>
    </row>
    <row r="259" spans="1:11" x14ac:dyDescent="0.45">
      <c r="A259" s="2" t="s">
        <v>6</v>
      </c>
      <c r="B259" s="2" t="s">
        <v>35</v>
      </c>
      <c r="C259" s="1" t="s">
        <v>32</v>
      </c>
      <c r="D259" s="46"/>
      <c r="E259" s="28" t="s">
        <v>3</v>
      </c>
      <c r="F259" s="15">
        <v>16450</v>
      </c>
      <c r="G259" s="15"/>
      <c r="H259" s="14"/>
      <c r="I259" s="13"/>
      <c r="J259" s="10">
        <f t="shared" si="9"/>
        <v>2031</v>
      </c>
      <c r="K259" s="11" t="s">
        <v>159</v>
      </c>
    </row>
    <row r="260" spans="1:11" x14ac:dyDescent="0.45">
      <c r="A260" s="2" t="s">
        <v>6</v>
      </c>
      <c r="B260" s="2" t="s">
        <v>35</v>
      </c>
      <c r="C260" s="1" t="s">
        <v>32</v>
      </c>
      <c r="D260" s="46"/>
      <c r="E260" s="28" t="s">
        <v>4</v>
      </c>
      <c r="F260" s="15">
        <v>16450</v>
      </c>
      <c r="G260" s="15"/>
      <c r="H260" s="14"/>
      <c r="I260" s="13"/>
      <c r="J260" s="10">
        <f t="shared" si="9"/>
        <v>2031</v>
      </c>
      <c r="K260" s="11" t="s">
        <v>159</v>
      </c>
    </row>
    <row r="261" spans="1:11" x14ac:dyDescent="0.45">
      <c r="A261" s="2" t="s">
        <v>6</v>
      </c>
      <c r="B261" s="2" t="s">
        <v>35</v>
      </c>
      <c r="C261" s="1" t="s">
        <v>32</v>
      </c>
      <c r="D261" s="46"/>
      <c r="E261" s="28" t="s">
        <v>7</v>
      </c>
      <c r="F261" s="15">
        <v>16450</v>
      </c>
      <c r="G261" s="15"/>
      <c r="H261" s="14"/>
      <c r="I261" s="13"/>
      <c r="J261" s="10">
        <f t="shared" si="9"/>
        <v>2031</v>
      </c>
      <c r="K261" s="11" t="s">
        <v>159</v>
      </c>
    </row>
    <row r="262" spans="1:11" x14ac:dyDescent="0.45">
      <c r="A262" s="2" t="s">
        <v>6</v>
      </c>
      <c r="B262" s="2" t="s">
        <v>35</v>
      </c>
      <c r="C262" s="1" t="s">
        <v>32</v>
      </c>
      <c r="D262" s="46"/>
      <c r="E262" s="28" t="s">
        <v>8</v>
      </c>
      <c r="F262" s="15">
        <v>16450</v>
      </c>
      <c r="G262" s="15"/>
      <c r="H262" s="14"/>
      <c r="I262" s="13"/>
      <c r="J262" s="10">
        <f t="shared" si="9"/>
        <v>2031</v>
      </c>
      <c r="K262" s="11" t="s">
        <v>159</v>
      </c>
    </row>
    <row r="263" spans="1:11" x14ac:dyDescent="0.45">
      <c r="A263" s="2" t="s">
        <v>6</v>
      </c>
      <c r="B263" s="2" t="s">
        <v>35</v>
      </c>
      <c r="C263" s="1" t="s">
        <v>32</v>
      </c>
      <c r="D263" s="46"/>
      <c r="E263" s="28" t="s">
        <v>9</v>
      </c>
      <c r="F263" s="15">
        <v>16450</v>
      </c>
      <c r="G263" s="15"/>
      <c r="H263" s="14"/>
      <c r="I263" s="13"/>
      <c r="J263" s="10">
        <f t="shared" si="9"/>
        <v>2031</v>
      </c>
      <c r="K263" s="11" t="s">
        <v>159</v>
      </c>
    </row>
    <row r="264" spans="1:11" x14ac:dyDescent="0.45">
      <c r="A264" s="2" t="s">
        <v>6</v>
      </c>
      <c r="B264" s="2" t="s">
        <v>35</v>
      </c>
      <c r="C264" s="1" t="s">
        <v>32</v>
      </c>
      <c r="D264" s="46"/>
      <c r="E264" s="28" t="s">
        <v>11</v>
      </c>
      <c r="F264" s="15">
        <v>16450</v>
      </c>
      <c r="G264" s="15"/>
      <c r="H264" s="14"/>
      <c r="I264" s="13"/>
      <c r="J264" s="10">
        <f t="shared" si="9"/>
        <v>2031</v>
      </c>
      <c r="K264" s="11" t="s">
        <v>159</v>
      </c>
    </row>
    <row r="265" spans="1:11" x14ac:dyDescent="0.45">
      <c r="A265" s="2" t="s">
        <v>6</v>
      </c>
      <c r="B265" s="2" t="s">
        <v>35</v>
      </c>
      <c r="C265" s="1" t="s">
        <v>32</v>
      </c>
      <c r="D265" s="46"/>
      <c r="E265" s="28" t="s">
        <v>12</v>
      </c>
      <c r="F265" s="15">
        <v>16450</v>
      </c>
      <c r="G265" s="15"/>
      <c r="H265" s="14"/>
      <c r="I265" s="13"/>
      <c r="J265" s="10">
        <f t="shared" si="9"/>
        <v>2031</v>
      </c>
      <c r="K265" s="11" t="s">
        <v>159</v>
      </c>
    </row>
    <row r="266" spans="1:11" x14ac:dyDescent="0.45">
      <c r="A266" s="2" t="s">
        <v>6</v>
      </c>
      <c r="B266" s="2" t="s">
        <v>35</v>
      </c>
      <c r="C266" s="1" t="s">
        <v>32</v>
      </c>
      <c r="D266" s="46"/>
      <c r="E266" s="28" t="s">
        <v>13</v>
      </c>
      <c r="F266" s="15">
        <v>16450</v>
      </c>
      <c r="G266" s="15"/>
      <c r="H266" s="14"/>
      <c r="I266" s="13"/>
      <c r="J266" s="10">
        <f t="shared" si="9"/>
        <v>2031</v>
      </c>
      <c r="K266" s="11" t="s">
        <v>159</v>
      </c>
    </row>
    <row r="267" spans="1:11" x14ac:dyDescent="0.45">
      <c r="A267" s="2" t="s">
        <v>6</v>
      </c>
      <c r="B267" s="2" t="s">
        <v>35</v>
      </c>
      <c r="C267" s="1" t="s">
        <v>32</v>
      </c>
      <c r="D267" s="46"/>
      <c r="E267" s="28" t="s">
        <v>14</v>
      </c>
      <c r="F267" s="15">
        <v>16450</v>
      </c>
      <c r="G267" s="15"/>
      <c r="H267" s="14"/>
      <c r="I267" s="13"/>
      <c r="J267" s="10">
        <f t="shared" si="9"/>
        <v>2031</v>
      </c>
      <c r="K267" s="11" t="s">
        <v>159</v>
      </c>
    </row>
    <row r="268" spans="1:11" x14ac:dyDescent="0.45">
      <c r="A268" s="2" t="s">
        <v>6</v>
      </c>
      <c r="B268" s="2" t="s">
        <v>35</v>
      </c>
      <c r="C268" s="1" t="s">
        <v>32</v>
      </c>
      <c r="D268" s="46"/>
      <c r="E268" s="28" t="s">
        <v>15</v>
      </c>
      <c r="F268" s="15">
        <v>16450</v>
      </c>
      <c r="G268" s="15"/>
      <c r="H268" s="14"/>
      <c r="I268" s="13"/>
      <c r="J268" s="10">
        <f t="shared" si="9"/>
        <v>2031</v>
      </c>
      <c r="K268" s="11" t="s">
        <v>159</v>
      </c>
    </row>
    <row r="269" spans="1:11" x14ac:dyDescent="0.45">
      <c r="A269" s="2" t="s">
        <v>6</v>
      </c>
      <c r="B269" s="2" t="s">
        <v>35</v>
      </c>
      <c r="C269" s="1" t="s">
        <v>32</v>
      </c>
      <c r="D269" s="46"/>
      <c r="E269" s="28" t="s">
        <v>1</v>
      </c>
      <c r="F269" s="15">
        <v>16450</v>
      </c>
      <c r="G269" s="15"/>
      <c r="H269" s="14"/>
      <c r="I269" s="13"/>
      <c r="J269" s="10">
        <f>J257+1</f>
        <v>2032</v>
      </c>
      <c r="K269" s="11" t="s">
        <v>159</v>
      </c>
    </row>
    <row r="270" spans="1:11" x14ac:dyDescent="0.45">
      <c r="A270" s="2" t="s">
        <v>6</v>
      </c>
      <c r="B270" s="2" t="s">
        <v>35</v>
      </c>
      <c r="C270" s="1" t="s">
        <v>32</v>
      </c>
      <c r="D270" s="46"/>
      <c r="E270" s="28" t="s">
        <v>2</v>
      </c>
      <c r="F270" s="15">
        <v>16450</v>
      </c>
      <c r="G270" s="15"/>
      <c r="H270" s="14"/>
      <c r="I270" s="13"/>
      <c r="J270" s="10">
        <f t="shared" si="9"/>
        <v>2032</v>
      </c>
      <c r="K270" s="11" t="s">
        <v>159</v>
      </c>
    </row>
    <row r="271" spans="1:11" x14ac:dyDescent="0.45">
      <c r="A271" s="2" t="s">
        <v>6</v>
      </c>
      <c r="B271" s="2" t="s">
        <v>35</v>
      </c>
      <c r="C271" s="1" t="s">
        <v>32</v>
      </c>
      <c r="D271" s="46"/>
      <c r="E271" s="28" t="s">
        <v>3</v>
      </c>
      <c r="F271" s="15">
        <v>16450</v>
      </c>
      <c r="G271" s="15"/>
      <c r="H271" s="14"/>
      <c r="I271" s="13"/>
      <c r="J271" s="10">
        <f t="shared" si="9"/>
        <v>2032</v>
      </c>
      <c r="K271" s="11" t="s">
        <v>159</v>
      </c>
    </row>
    <row r="272" spans="1:11" x14ac:dyDescent="0.45">
      <c r="A272" s="2" t="s">
        <v>6</v>
      </c>
      <c r="B272" s="2" t="s">
        <v>35</v>
      </c>
      <c r="C272" s="1" t="s">
        <v>32</v>
      </c>
      <c r="D272" s="46"/>
      <c r="E272" s="28" t="s">
        <v>4</v>
      </c>
      <c r="F272" s="15">
        <v>16450</v>
      </c>
      <c r="G272" s="15"/>
      <c r="H272" s="14"/>
      <c r="I272" s="13"/>
      <c r="J272" s="10">
        <f t="shared" si="9"/>
        <v>2032</v>
      </c>
      <c r="K272" s="11" t="s">
        <v>159</v>
      </c>
    </row>
    <row r="273" spans="1:11" x14ac:dyDescent="0.45">
      <c r="A273" s="2" t="s">
        <v>6</v>
      </c>
      <c r="B273" s="2" t="s">
        <v>35</v>
      </c>
      <c r="C273" s="1" t="s">
        <v>32</v>
      </c>
      <c r="D273" s="46"/>
      <c r="E273" s="28" t="s">
        <v>7</v>
      </c>
      <c r="F273" s="15">
        <v>16450</v>
      </c>
      <c r="G273" s="15"/>
      <c r="H273" s="14"/>
      <c r="I273" s="13"/>
      <c r="J273" s="10">
        <f t="shared" si="9"/>
        <v>2032</v>
      </c>
      <c r="K273" s="11" t="s">
        <v>159</v>
      </c>
    </row>
    <row r="274" spans="1:11" x14ac:dyDescent="0.45">
      <c r="A274" s="2" t="s">
        <v>6</v>
      </c>
      <c r="B274" s="2" t="s">
        <v>35</v>
      </c>
      <c r="C274" s="1" t="s">
        <v>32</v>
      </c>
      <c r="D274" s="46"/>
      <c r="E274" s="28" t="s">
        <v>8</v>
      </c>
      <c r="F274" s="15">
        <v>16450</v>
      </c>
      <c r="G274" s="15"/>
      <c r="H274" s="14"/>
      <c r="I274" s="13"/>
      <c r="J274" s="10">
        <f t="shared" si="9"/>
        <v>2032</v>
      </c>
      <c r="K274" s="11" t="s">
        <v>159</v>
      </c>
    </row>
    <row r="275" spans="1:11" x14ac:dyDescent="0.45">
      <c r="A275" s="2" t="s">
        <v>6</v>
      </c>
      <c r="B275" s="2" t="s">
        <v>35</v>
      </c>
      <c r="C275" s="1" t="s">
        <v>32</v>
      </c>
      <c r="D275" s="46"/>
      <c r="E275" s="28" t="s">
        <v>9</v>
      </c>
      <c r="F275" s="15">
        <v>16450</v>
      </c>
      <c r="G275" s="15"/>
      <c r="H275" s="14"/>
      <c r="I275" s="13"/>
      <c r="J275" s="10">
        <f t="shared" si="9"/>
        <v>2032</v>
      </c>
      <c r="K275" s="11" t="s">
        <v>159</v>
      </c>
    </row>
    <row r="276" spans="1:11" x14ac:dyDescent="0.45">
      <c r="A276" s="2" t="s">
        <v>6</v>
      </c>
      <c r="B276" s="2" t="s">
        <v>35</v>
      </c>
      <c r="C276" s="1" t="s">
        <v>32</v>
      </c>
      <c r="D276" s="46"/>
      <c r="E276" s="28" t="s">
        <v>11</v>
      </c>
      <c r="F276" s="15">
        <v>16450</v>
      </c>
      <c r="G276" s="15"/>
      <c r="H276" s="14"/>
      <c r="I276" s="13"/>
      <c r="J276" s="10">
        <f t="shared" si="9"/>
        <v>2032</v>
      </c>
      <c r="K276" s="11" t="s">
        <v>159</v>
      </c>
    </row>
    <row r="277" spans="1:11" x14ac:dyDescent="0.45">
      <c r="A277" s="2" t="s">
        <v>6</v>
      </c>
      <c r="B277" s="2" t="s">
        <v>35</v>
      </c>
      <c r="C277" s="1" t="s">
        <v>32</v>
      </c>
      <c r="D277" s="46"/>
      <c r="E277" s="28" t="s">
        <v>12</v>
      </c>
      <c r="F277" s="15">
        <v>16450</v>
      </c>
      <c r="G277" s="15"/>
      <c r="H277" s="14"/>
      <c r="I277" s="13"/>
      <c r="J277" s="10">
        <f t="shared" si="9"/>
        <v>2032</v>
      </c>
      <c r="K277" s="11" t="s">
        <v>159</v>
      </c>
    </row>
    <row r="278" spans="1:11" x14ac:dyDescent="0.45">
      <c r="A278" s="2" t="s">
        <v>6</v>
      </c>
      <c r="B278" s="2" t="s">
        <v>35</v>
      </c>
      <c r="C278" s="1" t="s">
        <v>32</v>
      </c>
      <c r="D278" s="46"/>
      <c r="E278" s="28" t="s">
        <v>13</v>
      </c>
      <c r="F278" s="15">
        <v>16450</v>
      </c>
      <c r="G278" s="15"/>
      <c r="H278" s="14"/>
      <c r="I278" s="13"/>
      <c r="J278" s="10">
        <f t="shared" si="9"/>
        <v>2032</v>
      </c>
      <c r="K278" s="11" t="s">
        <v>159</v>
      </c>
    </row>
    <row r="279" spans="1:11" x14ac:dyDescent="0.45">
      <c r="A279" s="2" t="s">
        <v>6</v>
      </c>
      <c r="B279" s="2" t="s">
        <v>35</v>
      </c>
      <c r="C279" s="1" t="s">
        <v>32</v>
      </c>
      <c r="D279" s="46"/>
      <c r="E279" s="28" t="s">
        <v>14</v>
      </c>
      <c r="F279" s="15">
        <v>16450</v>
      </c>
      <c r="G279" s="15"/>
      <c r="H279" s="14"/>
      <c r="I279" s="13"/>
      <c r="J279" s="10">
        <f t="shared" si="9"/>
        <v>2032</v>
      </c>
      <c r="K279" s="11" t="s">
        <v>159</v>
      </c>
    </row>
    <row r="280" spans="1:11" x14ac:dyDescent="0.45">
      <c r="A280" s="2" t="s">
        <v>6</v>
      </c>
      <c r="B280" s="2" t="s">
        <v>35</v>
      </c>
      <c r="C280" s="1" t="s">
        <v>32</v>
      </c>
      <c r="D280" s="46"/>
      <c r="E280" s="28" t="s">
        <v>15</v>
      </c>
      <c r="F280" s="15">
        <v>16450</v>
      </c>
      <c r="G280" s="15"/>
      <c r="H280" s="14"/>
      <c r="I280" s="13"/>
      <c r="J280" s="10">
        <f t="shared" si="9"/>
        <v>2032</v>
      </c>
      <c r="K280" s="11" t="s">
        <v>159</v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43A7274-C490-4F5A-ADDC-BDE7804F4C99}">
          <x14:formula1>
            <xm:f>Options!$B$2:$B$31</xm:f>
          </x14:formula1>
          <xm:sqref>B2:B280</xm:sqref>
        </x14:dataValidation>
        <x14:dataValidation type="list" allowBlank="1" showInputMessage="1" showErrorMessage="1" xr:uid="{8D95BC34-C49C-4118-BC5C-9AFB1BC9E0F9}">
          <x14:formula1>
            <xm:f>Options!$C$2:$C$200</xm:f>
          </x14:formula1>
          <xm:sqref>K2:K280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518F6-E175-4456-B85E-D961494D5BC2}">
  <sheetPr>
    <tabColor theme="1"/>
  </sheetPr>
  <dimension ref="A1:T51"/>
  <sheetViews>
    <sheetView showGridLines="0" topLeftCell="C1" zoomScale="81" workbookViewId="0">
      <selection activeCell="K24" sqref="K24"/>
    </sheetView>
  </sheetViews>
  <sheetFormatPr defaultRowHeight="14.25" x14ac:dyDescent="0.45"/>
  <cols>
    <col min="1" max="1" width="23.19921875" bestFit="1" customWidth="1"/>
    <col min="2" max="2" width="17.33203125" customWidth="1"/>
    <col min="3" max="3" width="17.19921875" bestFit="1" customWidth="1"/>
    <col min="4" max="5" width="14.9296875" bestFit="1" customWidth="1"/>
    <col min="6" max="6" width="17.19921875" bestFit="1" customWidth="1"/>
    <col min="7" max="8" width="14.9296875" bestFit="1" customWidth="1"/>
    <col min="9" max="11" width="7.265625" bestFit="1" customWidth="1"/>
    <col min="12" max="12" width="13.3984375" bestFit="1" customWidth="1"/>
    <col min="13" max="13" width="44.59765625" bestFit="1" customWidth="1"/>
    <col min="14" max="14" width="18.796875" bestFit="1" customWidth="1"/>
    <col min="15" max="15" width="17.59765625" bestFit="1" customWidth="1"/>
    <col min="16" max="16" width="10.265625" customWidth="1"/>
    <col min="17" max="17" width="6.796875" bestFit="1" customWidth="1"/>
  </cols>
  <sheetData>
    <row r="1" spans="1:17" ht="30.4" thickTop="1" x14ac:dyDescent="0.8">
      <c r="A1" s="68" t="s">
        <v>143</v>
      </c>
      <c r="B1" s="21" t="s">
        <v>181</v>
      </c>
    </row>
    <row r="2" spans="1:17" x14ac:dyDescent="0.45">
      <c r="A2" s="21" t="s">
        <v>175</v>
      </c>
    </row>
    <row r="3" spans="1:17" x14ac:dyDescent="0.45">
      <c r="A3" s="21"/>
    </row>
    <row r="4" spans="1:17" ht="15" customHeight="1" x14ac:dyDescent="0.45">
      <c r="A4" s="69" t="s">
        <v>178</v>
      </c>
      <c r="B4" s="80" t="s">
        <v>35</v>
      </c>
      <c r="C4" s="80"/>
      <c r="D4" s="80"/>
      <c r="E4" s="80"/>
      <c r="F4" s="80"/>
    </row>
    <row r="5" spans="1:17" ht="15" x14ac:dyDescent="0.45">
      <c r="A5" s="69" t="s">
        <v>179</v>
      </c>
      <c r="B5" s="80" t="s">
        <v>10</v>
      </c>
      <c r="C5" s="80"/>
      <c r="D5" s="80"/>
      <c r="E5" s="80"/>
      <c r="F5" s="80"/>
    </row>
    <row r="6" spans="1:17" ht="15" x14ac:dyDescent="0.45">
      <c r="A6" s="69" t="s">
        <v>180</v>
      </c>
      <c r="B6" s="80" t="s">
        <v>10</v>
      </c>
      <c r="C6" s="80"/>
      <c r="D6" s="80"/>
      <c r="E6" s="80"/>
      <c r="F6" s="80"/>
    </row>
    <row r="8" spans="1:17" ht="15.75" thickBot="1" x14ac:dyDescent="0.5">
      <c r="A8" s="70" t="s">
        <v>157</v>
      </c>
      <c r="M8" s="70" t="s">
        <v>170</v>
      </c>
      <c r="N8" s="64" t="s">
        <v>177</v>
      </c>
    </row>
    <row r="9" spans="1:17" s="2" customFormat="1" ht="15" thickBot="1" x14ac:dyDescent="0.55000000000000004">
      <c r="A9" s="36" t="s">
        <v>0</v>
      </c>
      <c r="B9" s="65">
        <v>2026</v>
      </c>
      <c r="C9" s="39">
        <f>B9+1</f>
        <v>2027</v>
      </c>
      <c r="D9" s="39">
        <f t="shared" ref="D9:K9" si="0">C9+1</f>
        <v>2028</v>
      </c>
      <c r="E9" s="39">
        <f t="shared" si="0"/>
        <v>2029</v>
      </c>
      <c r="F9" s="39">
        <f t="shared" si="0"/>
        <v>2030</v>
      </c>
      <c r="G9" s="39">
        <f t="shared" si="0"/>
        <v>2031</v>
      </c>
      <c r="H9" s="39">
        <f t="shared" si="0"/>
        <v>2032</v>
      </c>
      <c r="I9" s="39">
        <f t="shared" si="0"/>
        <v>2033</v>
      </c>
      <c r="J9" s="39">
        <f t="shared" si="0"/>
        <v>2034</v>
      </c>
      <c r="K9" s="39">
        <f t="shared" si="0"/>
        <v>2035</v>
      </c>
      <c r="M9" s="34" t="s">
        <v>148</v>
      </c>
      <c r="N9" s="67">
        <v>36</v>
      </c>
    </row>
    <row r="10" spans="1:17" s="2" customFormat="1" ht="15" x14ac:dyDescent="0.5">
      <c r="A10" s="36" t="s">
        <v>1</v>
      </c>
      <c r="B10" s="40" cm="1">
        <f t="array" ref="B10">SUMPRODUCT(
(DEBTRestructuring[Month]=$A10)*
(DEBTRestructuring[Year]=B$9)*
IF($B$4="All",1,--(DEBTRestructuring[Credit Institution]=$B$4))*
IF($B$5="All",1,--(DEBTRestructuring[Transaction Status]=$B$5))*
IF($B$6="All",1,--(DEBTRestructuring[Use Type]=$B$6))*
DEBTRestructuring[Amount Due]
)</f>
        <v>0</v>
      </c>
      <c r="C10" s="40" cm="1">
        <f t="array" ref="C10">SUMPRODUCT(
(DEBTRestructuring[Month]=$A10)*
(DEBTRestructuring[Year]=C$9)*
IF($B$4="All",1,--(DEBTRestructuring[Credit Institution]=$B$4))*
IF($B$5="All",1,--(DEBTRestructuring[Transaction Status]=$B$5))*
IF($B$6="All",1,--(DEBTRestructuring[Use Type]=$B$6))*
DEBTRestructuring[Amount Due]
)</f>
        <v>16450</v>
      </c>
      <c r="D10" s="40" cm="1">
        <f t="array" ref="D10">SUMPRODUCT(
(DEBTRestructuring[Month]=$A10)*
(DEBTRestructuring[Year]=D$9)*
IF($B$4="All",1,--(DEBTRestructuring[Credit Institution]=$B$4))*
IF($B$5="All",1,--(DEBTRestructuring[Transaction Status]=$B$5))*
IF($B$6="All",1,--(DEBTRestructuring[Use Type]=$B$6))*
DEBTRestructuring[Amount Due]
)</f>
        <v>16450</v>
      </c>
      <c r="E10" s="40" cm="1">
        <f t="array" ref="E10">SUMPRODUCT(
(DEBTRestructuring[Month]=$A10)*
(DEBTRestructuring[Year]=E$9)*
IF($B$4="All",1,--(DEBTRestructuring[Credit Institution]=$B$4))*
IF($B$5="All",1,--(DEBTRestructuring[Transaction Status]=$B$5))*
IF($B$6="All",1,--(DEBTRestructuring[Use Type]=$B$6))*
DEBTRestructuring[Amount Due]
)</f>
        <v>16450</v>
      </c>
      <c r="F10" s="40" cm="1">
        <f t="array" ref="F10">SUMPRODUCT(
(DEBTRestructuring[Month]=$A10)*
(DEBTRestructuring[Year]=F$9)*
IF($B$4="All",1,--(DEBTRestructuring[Credit Institution]=$B$4))*
IF($B$5="All",1,--(DEBTRestructuring[Transaction Status]=$B$5))*
IF($B$6="All",1,--(DEBTRestructuring[Use Type]=$B$6))*
DEBTRestructuring[Amount Due]
)</f>
        <v>16450</v>
      </c>
      <c r="G10" s="40" cm="1">
        <f t="array" ref="G10">SUMPRODUCT(
(DEBTRestructuring[Month]=$A10)*
(DEBTRestructuring[Year]=G$9)*
IF($B$4="All",1,--(DEBTRestructuring[Credit Institution]=$B$4))*
IF($B$5="All",1,--(DEBTRestructuring[Transaction Status]=$B$5))*
IF($B$6="All",1,--(DEBTRestructuring[Use Type]=$B$6))*
DEBTRestructuring[Amount Due]
)</f>
        <v>16450</v>
      </c>
      <c r="H10" s="40" cm="1">
        <f t="array" ref="H10">SUMPRODUCT(
(DEBTRestructuring[Month]=$A10)*
(DEBTRestructuring[Year]=H$9)*
IF($B$4="All",1,--(DEBTRestructuring[Credit Institution]=$B$4))*
IF($B$5="All",1,--(DEBTRestructuring[Transaction Status]=$B$5))*
IF($B$6="All",1,--(DEBTRestructuring[Use Type]=$B$6))*
DEBTRestructuring[Amount Due]
)</f>
        <v>16450</v>
      </c>
      <c r="I10" s="40" cm="1">
        <f t="array" ref="I10">SUMPRODUCT(
(DEBTRestructuring[Month]=$A10)*
(DEBTRestructuring[Year]=I$9)*
IF($B$4="All",1,--(DEBTRestructuring[Credit Institution]=$B$4))*
IF($B$5="All",1,--(DEBTRestructuring[Transaction Status]=$B$5))*
IF($B$6="All",1,--(DEBTRestructuring[Use Type]=$B$6))*
DEBTRestructuring[Amount Due]
)</f>
        <v>0</v>
      </c>
      <c r="J10" s="40" cm="1">
        <f t="array" ref="J10">SUMPRODUCT(
(DEBTRestructuring[Month]=$A10)*
(DEBTRestructuring[Year]=J$9)*
IF($B$4="All",1,--(DEBTRestructuring[Credit Institution]=$B$4))*
IF($B$5="All",1,--(DEBTRestructuring[Transaction Status]=$B$5))*
IF($B$6="All",1,--(DEBTRestructuring[Use Type]=$B$6))*
DEBTRestructuring[Amount Due]
)</f>
        <v>0</v>
      </c>
      <c r="K10" s="40" cm="1">
        <f t="array" ref="K10">SUMPRODUCT(
(DEBTRestructuring[Month]=$A10)*
(DEBTRestructuring[Year]=K$9)*
IF($B$4="All",1,--(DEBTRestructuring[Credit Institution]=$B$4))*
IF($B$5="All",1,--(DEBTRestructuring[Transaction Status]=$B$5))*
IF($B$6="All",1,--(DEBTRestructuring[Use Type]=$B$6))*
DEBTRestructuring[Amount Due]
)</f>
        <v>0</v>
      </c>
      <c r="M10" s="34" t="s">
        <v>146</v>
      </c>
      <c r="N10" s="67"/>
    </row>
    <row r="11" spans="1:17" s="2" customFormat="1" ht="15" x14ac:dyDescent="0.5">
      <c r="A11" s="36" t="s">
        <v>2</v>
      </c>
      <c r="B11" s="40" cm="1">
        <f t="array" ref="B11">SUMPRODUCT(
(DEBTRestructuring[Month]=$A11)*
(DEBTRestructuring[Year]=B$9)*
IF($B$4="All",1,--(DEBTRestructuring[Credit Institution]=$B$4))*
IF($B$5="All",1,--(DEBTRestructuring[Transaction Status]=$B$5))*
IF($B$6="All",1,--(DEBTRestructuring[Use Type]=$B$6))*
DEBTRestructuring[Amount Due]
)</f>
        <v>0</v>
      </c>
      <c r="C11" s="40" cm="1">
        <f t="array" ref="C11">SUMPRODUCT(
(DEBTRestructuring[Month]=$A11)*
(DEBTRestructuring[Year]=C$9)*
IF($B$4="All",1,--(DEBTRestructuring[Credit Institution]=$B$4))*
IF($B$5="All",1,--(DEBTRestructuring[Transaction Status]=$B$5))*
IF($B$6="All",1,--(DEBTRestructuring[Use Type]=$B$6))*
DEBTRestructuring[Amount Due]
)</f>
        <v>16450</v>
      </c>
      <c r="D11" s="40" cm="1">
        <f t="array" ref="D11">SUMPRODUCT(
(DEBTRestructuring[Month]=$A11)*
(DEBTRestructuring[Year]=D$9)*
IF($B$4="All",1,--(DEBTRestructuring[Credit Institution]=$B$4))*
IF($B$5="All",1,--(DEBTRestructuring[Transaction Status]=$B$5))*
IF($B$6="All",1,--(DEBTRestructuring[Use Type]=$B$6))*
DEBTRestructuring[Amount Due]
)</f>
        <v>16450</v>
      </c>
      <c r="E11" s="40" cm="1">
        <f t="array" ref="E11">SUMPRODUCT(
(DEBTRestructuring[Month]=$A11)*
(DEBTRestructuring[Year]=E$9)*
IF($B$4="All",1,--(DEBTRestructuring[Credit Institution]=$B$4))*
IF($B$5="All",1,--(DEBTRestructuring[Transaction Status]=$B$5))*
IF($B$6="All",1,--(DEBTRestructuring[Use Type]=$B$6))*
DEBTRestructuring[Amount Due]
)</f>
        <v>16450</v>
      </c>
      <c r="F11" s="40" cm="1">
        <f t="array" ref="F11">SUMPRODUCT(
(DEBTRestructuring[Month]=$A11)*
(DEBTRestructuring[Year]=F$9)*
IF($B$4="All",1,--(DEBTRestructuring[Credit Institution]=$B$4))*
IF($B$5="All",1,--(DEBTRestructuring[Transaction Status]=$B$5))*
IF($B$6="All",1,--(DEBTRestructuring[Use Type]=$B$6))*
DEBTRestructuring[Amount Due]
)</f>
        <v>16450</v>
      </c>
      <c r="G11" s="40" cm="1">
        <f t="array" ref="G11">SUMPRODUCT(
(DEBTRestructuring[Month]=$A11)*
(DEBTRestructuring[Year]=G$9)*
IF($B$4="All",1,--(DEBTRestructuring[Credit Institution]=$B$4))*
IF($B$5="All",1,--(DEBTRestructuring[Transaction Status]=$B$5))*
IF($B$6="All",1,--(DEBTRestructuring[Use Type]=$B$6))*
DEBTRestructuring[Amount Due]
)</f>
        <v>16450</v>
      </c>
      <c r="H11" s="40" cm="1">
        <f t="array" ref="H11">SUMPRODUCT(
(DEBTRestructuring[Month]=$A11)*
(DEBTRestructuring[Year]=H$9)*
IF($B$4="All",1,--(DEBTRestructuring[Credit Institution]=$B$4))*
IF($B$5="All",1,--(DEBTRestructuring[Transaction Status]=$B$5))*
IF($B$6="All",1,--(DEBTRestructuring[Use Type]=$B$6))*
DEBTRestructuring[Amount Due]
)</f>
        <v>16450</v>
      </c>
      <c r="I11" s="40" cm="1">
        <f t="array" ref="I11">SUMPRODUCT(
(DEBTRestructuring[Month]=$A11)*
(DEBTRestructuring[Year]=I$9)*
IF($B$4="All",1,--(DEBTRestructuring[Credit Institution]=$B$4))*
IF($B$5="All",1,--(DEBTRestructuring[Transaction Status]=$B$5))*
IF($B$6="All",1,--(DEBTRestructuring[Use Type]=$B$6))*
DEBTRestructuring[Amount Due]
)</f>
        <v>0</v>
      </c>
      <c r="J11" s="40" cm="1">
        <f t="array" ref="J11">SUMPRODUCT(
(DEBTRestructuring[Month]=$A11)*
(DEBTRestructuring[Year]=J$9)*
IF($B$4="All",1,--(DEBTRestructuring[Credit Institution]=$B$4))*
IF($B$5="All",1,--(DEBTRestructuring[Transaction Status]=$B$5))*
IF($B$6="All",1,--(DEBTRestructuring[Use Type]=$B$6))*
DEBTRestructuring[Amount Due]
)</f>
        <v>0</v>
      </c>
      <c r="K11" s="40" cm="1">
        <f t="array" ref="K11">SUMPRODUCT(
(DEBTRestructuring[Month]=$A11)*
(DEBTRestructuring[Year]=K$9)*
IF($B$4="All",1,--(DEBTRestructuring[Credit Institution]=$B$4))*
IF($B$5="All",1,--(DEBTRestructuring[Transaction Status]=$B$5))*
IF($B$6="All",1,--(DEBTRestructuring[Use Type]=$B$6))*
DEBTRestructuring[Amount Due]
)</f>
        <v>0</v>
      </c>
      <c r="M11" s="34" t="s">
        <v>149</v>
      </c>
      <c r="N11" s="67"/>
    </row>
    <row r="12" spans="1:17" s="2" customFormat="1" ht="15" x14ac:dyDescent="0.5">
      <c r="A12" s="36" t="s">
        <v>3</v>
      </c>
      <c r="B12" s="40" cm="1">
        <f t="array" ref="B12">SUMPRODUCT(
(DEBTRestructuring[Month]=$A12)*
(DEBTRestructuring[Year]=B$9)*
IF($B$4="All",1,--(DEBTRestructuring[Credit Institution]=$B$4))*
IF($B$5="All",1,--(DEBTRestructuring[Transaction Status]=$B$5))*
IF($B$6="All",1,--(DEBTRestructuring[Use Type]=$B$6))*
DEBTRestructuring[Amount Due]
)</f>
        <v>0</v>
      </c>
      <c r="C12" s="40" cm="1">
        <f t="array" ref="C12">SUMPRODUCT(
(DEBTRestructuring[Month]=$A12)*
(DEBTRestructuring[Year]=C$9)*
IF($B$4="All",1,--(DEBTRestructuring[Credit Institution]=$B$4))*
IF($B$5="All",1,--(DEBTRestructuring[Transaction Status]=$B$5))*
IF($B$6="All",1,--(DEBTRestructuring[Use Type]=$B$6))*
DEBTRestructuring[Amount Due]
)</f>
        <v>16450</v>
      </c>
      <c r="D12" s="40" cm="1">
        <f t="array" ref="D12">SUMPRODUCT(
(DEBTRestructuring[Month]=$A12)*
(DEBTRestructuring[Year]=D$9)*
IF($B$4="All",1,--(DEBTRestructuring[Credit Institution]=$B$4))*
IF($B$5="All",1,--(DEBTRestructuring[Transaction Status]=$B$5))*
IF($B$6="All",1,--(DEBTRestructuring[Use Type]=$B$6))*
DEBTRestructuring[Amount Due]
)</f>
        <v>16450</v>
      </c>
      <c r="E12" s="40" cm="1">
        <f t="array" ref="E12">SUMPRODUCT(
(DEBTRestructuring[Month]=$A12)*
(DEBTRestructuring[Year]=E$9)*
IF($B$4="All",1,--(DEBTRestructuring[Credit Institution]=$B$4))*
IF($B$5="All",1,--(DEBTRestructuring[Transaction Status]=$B$5))*
IF($B$6="All",1,--(DEBTRestructuring[Use Type]=$B$6))*
DEBTRestructuring[Amount Due]
)</f>
        <v>16450</v>
      </c>
      <c r="F12" s="40" cm="1">
        <f t="array" ref="F12">SUMPRODUCT(
(DEBTRestructuring[Month]=$A12)*
(DEBTRestructuring[Year]=F$9)*
IF($B$4="All",1,--(DEBTRestructuring[Credit Institution]=$B$4))*
IF($B$5="All",1,--(DEBTRestructuring[Transaction Status]=$B$5))*
IF($B$6="All",1,--(DEBTRestructuring[Use Type]=$B$6))*
DEBTRestructuring[Amount Due]
)</f>
        <v>16450</v>
      </c>
      <c r="G12" s="40" cm="1">
        <f t="array" ref="G12">SUMPRODUCT(
(DEBTRestructuring[Month]=$A12)*
(DEBTRestructuring[Year]=G$9)*
IF($B$4="All",1,--(DEBTRestructuring[Credit Institution]=$B$4))*
IF($B$5="All",1,--(DEBTRestructuring[Transaction Status]=$B$5))*
IF($B$6="All",1,--(DEBTRestructuring[Use Type]=$B$6))*
DEBTRestructuring[Amount Due]
)</f>
        <v>16450</v>
      </c>
      <c r="H12" s="40" cm="1">
        <f t="array" ref="H12">SUMPRODUCT(
(DEBTRestructuring[Month]=$A12)*
(DEBTRestructuring[Year]=H$9)*
IF($B$4="All",1,--(DEBTRestructuring[Credit Institution]=$B$4))*
IF($B$5="All",1,--(DEBTRestructuring[Transaction Status]=$B$5))*
IF($B$6="All",1,--(DEBTRestructuring[Use Type]=$B$6))*
DEBTRestructuring[Amount Due]
)</f>
        <v>16450</v>
      </c>
      <c r="I12" s="40" cm="1">
        <f t="array" ref="I12">SUMPRODUCT(
(DEBTRestructuring[Month]=$A12)*
(DEBTRestructuring[Year]=I$9)*
IF($B$4="All",1,--(DEBTRestructuring[Credit Institution]=$B$4))*
IF($B$5="All",1,--(DEBTRestructuring[Transaction Status]=$B$5))*
IF($B$6="All",1,--(DEBTRestructuring[Use Type]=$B$6))*
DEBTRestructuring[Amount Due]
)</f>
        <v>0</v>
      </c>
      <c r="J12" s="40" cm="1">
        <f t="array" ref="J12">SUMPRODUCT(
(DEBTRestructuring[Month]=$A12)*
(DEBTRestructuring[Year]=J$9)*
IF($B$4="All",1,--(DEBTRestructuring[Credit Institution]=$B$4))*
IF($B$5="All",1,--(DEBTRestructuring[Transaction Status]=$B$5))*
IF($B$6="All",1,--(DEBTRestructuring[Use Type]=$B$6))*
DEBTRestructuring[Amount Due]
)</f>
        <v>0</v>
      </c>
      <c r="K12" s="40" cm="1">
        <f t="array" ref="K12">SUMPRODUCT(
(DEBTRestructuring[Month]=$A12)*
(DEBTRestructuring[Year]=K$9)*
IF($B$4="All",1,--(DEBTRestructuring[Credit Institution]=$B$4))*
IF($B$5="All",1,--(DEBTRestructuring[Transaction Status]=$B$5))*
IF($B$6="All",1,--(DEBTRestructuring[Use Type]=$B$6))*
DEBTRestructuring[Amount Due]
)</f>
        <v>0</v>
      </c>
      <c r="M12" s="34" t="s">
        <v>150</v>
      </c>
      <c r="N12" s="67"/>
    </row>
    <row r="13" spans="1:17" s="2" customFormat="1" ht="15" x14ac:dyDescent="0.5">
      <c r="A13" s="36" t="s">
        <v>4</v>
      </c>
      <c r="B13" s="40" cm="1">
        <f t="array" ref="B13">SUMPRODUCT(
(DEBTRestructuring[Month]=$A13)*
(DEBTRestructuring[Year]=B$9)*
IF($B$4="All",1,--(DEBTRestructuring[Credit Institution]=$B$4))*
IF($B$5="All",1,--(DEBTRestructuring[Transaction Status]=$B$5))*
IF($B$6="All",1,--(DEBTRestructuring[Use Type]=$B$6))*
DEBTRestructuring[Amount Due]
)</f>
        <v>0</v>
      </c>
      <c r="C13" s="40" cm="1">
        <f t="array" ref="C13">SUMPRODUCT(
(DEBTRestructuring[Month]=$A13)*
(DEBTRestructuring[Year]=C$9)*
IF($B$4="All",1,--(DEBTRestructuring[Credit Institution]=$B$4))*
IF($B$5="All",1,--(DEBTRestructuring[Transaction Status]=$B$5))*
IF($B$6="All",1,--(DEBTRestructuring[Use Type]=$B$6))*
DEBTRestructuring[Amount Due]
)</f>
        <v>16450</v>
      </c>
      <c r="D13" s="40" cm="1">
        <f t="array" ref="D13">SUMPRODUCT(
(DEBTRestructuring[Month]=$A13)*
(DEBTRestructuring[Year]=D$9)*
IF($B$4="All",1,--(DEBTRestructuring[Credit Institution]=$B$4))*
IF($B$5="All",1,--(DEBTRestructuring[Transaction Status]=$B$5))*
IF($B$6="All",1,--(DEBTRestructuring[Use Type]=$B$6))*
DEBTRestructuring[Amount Due]
)</f>
        <v>16450</v>
      </c>
      <c r="E13" s="40" cm="1">
        <f t="array" ref="E13">SUMPRODUCT(
(DEBTRestructuring[Month]=$A13)*
(DEBTRestructuring[Year]=E$9)*
IF($B$4="All",1,--(DEBTRestructuring[Credit Institution]=$B$4))*
IF($B$5="All",1,--(DEBTRestructuring[Transaction Status]=$B$5))*
IF($B$6="All",1,--(DEBTRestructuring[Use Type]=$B$6))*
DEBTRestructuring[Amount Due]
)</f>
        <v>16450</v>
      </c>
      <c r="F13" s="40" cm="1">
        <f t="array" ref="F13">SUMPRODUCT(
(DEBTRestructuring[Month]=$A13)*
(DEBTRestructuring[Year]=F$9)*
IF($B$4="All",1,--(DEBTRestructuring[Credit Institution]=$B$4))*
IF($B$5="All",1,--(DEBTRestructuring[Transaction Status]=$B$5))*
IF($B$6="All",1,--(DEBTRestructuring[Use Type]=$B$6))*
DEBTRestructuring[Amount Due]
)</f>
        <v>16450</v>
      </c>
      <c r="G13" s="40" cm="1">
        <f t="array" ref="G13">SUMPRODUCT(
(DEBTRestructuring[Month]=$A13)*
(DEBTRestructuring[Year]=G$9)*
IF($B$4="All",1,--(DEBTRestructuring[Credit Institution]=$B$4))*
IF($B$5="All",1,--(DEBTRestructuring[Transaction Status]=$B$5))*
IF($B$6="All",1,--(DEBTRestructuring[Use Type]=$B$6))*
DEBTRestructuring[Amount Due]
)</f>
        <v>16450</v>
      </c>
      <c r="H13" s="40" cm="1">
        <f t="array" ref="H13">SUMPRODUCT(
(DEBTRestructuring[Month]=$A13)*
(DEBTRestructuring[Year]=H$9)*
IF($B$4="All",1,--(DEBTRestructuring[Credit Institution]=$B$4))*
IF($B$5="All",1,--(DEBTRestructuring[Transaction Status]=$B$5))*
IF($B$6="All",1,--(DEBTRestructuring[Use Type]=$B$6))*
DEBTRestructuring[Amount Due]
)</f>
        <v>16450</v>
      </c>
      <c r="I13" s="40" cm="1">
        <f t="array" ref="I13">SUMPRODUCT(
(DEBTRestructuring[Month]=$A13)*
(DEBTRestructuring[Year]=I$9)*
IF($B$4="All",1,--(DEBTRestructuring[Credit Institution]=$B$4))*
IF($B$5="All",1,--(DEBTRestructuring[Transaction Status]=$B$5))*
IF($B$6="All",1,--(DEBTRestructuring[Use Type]=$B$6))*
DEBTRestructuring[Amount Due]
)</f>
        <v>0</v>
      </c>
      <c r="J13" s="40" cm="1">
        <f t="array" ref="J13">SUMPRODUCT(
(DEBTRestructuring[Month]=$A13)*
(DEBTRestructuring[Year]=J$9)*
IF($B$4="All",1,--(DEBTRestructuring[Credit Institution]=$B$4))*
IF($B$5="All",1,--(DEBTRestructuring[Transaction Status]=$B$5))*
IF($B$6="All",1,--(DEBTRestructuring[Use Type]=$B$6))*
DEBTRestructuring[Amount Due]
)</f>
        <v>0</v>
      </c>
      <c r="K13" s="40" cm="1">
        <f t="array" ref="K13">SUMPRODUCT(
(DEBTRestructuring[Month]=$A13)*
(DEBTRestructuring[Year]=K$9)*
IF($B$4="All",1,--(DEBTRestructuring[Credit Institution]=$B$4))*
IF($B$5="All",1,--(DEBTRestructuring[Transaction Status]=$B$5))*
IF($B$6="All",1,--(DEBTRestructuring[Use Type]=$B$6))*
DEBTRestructuring[Amount Due]
)</f>
        <v>0</v>
      </c>
      <c r="M13" s="34" t="s">
        <v>151</v>
      </c>
      <c r="N13" s="67"/>
    </row>
    <row r="14" spans="1:17" s="2" customFormat="1" ht="15" x14ac:dyDescent="0.5">
      <c r="A14" s="36" t="s">
        <v>7</v>
      </c>
      <c r="B14" s="40" cm="1">
        <f t="array" ref="B14">SUMPRODUCT(
(DEBTRestructuring[Month]=$A14)*
(DEBTRestructuring[Year]=B$9)*
IF($B$4="All",1,--(DEBTRestructuring[Credit Institution]=$B$4))*
IF($B$5="All",1,--(DEBTRestructuring[Transaction Status]=$B$5))*
IF($B$6="All",1,--(DEBTRestructuring[Use Type]=$B$6))*
DEBTRestructuring[Amount Due]
)</f>
        <v>0</v>
      </c>
      <c r="C14" s="40" cm="1">
        <f t="array" ref="C14">SUMPRODUCT(
(DEBTRestructuring[Month]=$A14)*
(DEBTRestructuring[Year]=C$9)*
IF($B$4="All",1,--(DEBTRestructuring[Credit Institution]=$B$4))*
IF($B$5="All",1,--(DEBTRestructuring[Transaction Status]=$B$5))*
IF($B$6="All",1,--(DEBTRestructuring[Use Type]=$B$6))*
DEBTRestructuring[Amount Due]
)</f>
        <v>16450</v>
      </c>
      <c r="D14" s="40" cm="1">
        <f t="array" ref="D14">SUMPRODUCT(
(DEBTRestructuring[Month]=$A14)*
(DEBTRestructuring[Year]=D$9)*
IF($B$4="All",1,--(DEBTRestructuring[Credit Institution]=$B$4))*
IF($B$5="All",1,--(DEBTRestructuring[Transaction Status]=$B$5))*
IF($B$6="All",1,--(DEBTRestructuring[Use Type]=$B$6))*
DEBTRestructuring[Amount Due]
)</f>
        <v>16450</v>
      </c>
      <c r="E14" s="40" cm="1">
        <f t="array" ref="E14">SUMPRODUCT(
(DEBTRestructuring[Month]=$A14)*
(DEBTRestructuring[Year]=E$9)*
IF($B$4="All",1,--(DEBTRestructuring[Credit Institution]=$B$4))*
IF($B$5="All",1,--(DEBTRestructuring[Transaction Status]=$B$5))*
IF($B$6="All",1,--(DEBTRestructuring[Use Type]=$B$6))*
DEBTRestructuring[Amount Due]
)</f>
        <v>16450</v>
      </c>
      <c r="F14" s="40" cm="1">
        <f t="array" ref="F14">SUMPRODUCT(
(DEBTRestructuring[Month]=$A14)*
(DEBTRestructuring[Year]=F$9)*
IF($B$4="All",1,--(DEBTRestructuring[Credit Institution]=$B$4))*
IF($B$5="All",1,--(DEBTRestructuring[Transaction Status]=$B$5))*
IF($B$6="All",1,--(DEBTRestructuring[Use Type]=$B$6))*
DEBTRestructuring[Amount Due]
)</f>
        <v>16450</v>
      </c>
      <c r="G14" s="40" cm="1">
        <f t="array" ref="G14">SUMPRODUCT(
(DEBTRestructuring[Month]=$A14)*
(DEBTRestructuring[Year]=G$9)*
IF($B$4="All",1,--(DEBTRestructuring[Credit Institution]=$B$4))*
IF($B$5="All",1,--(DEBTRestructuring[Transaction Status]=$B$5))*
IF($B$6="All",1,--(DEBTRestructuring[Use Type]=$B$6))*
DEBTRestructuring[Amount Due]
)</f>
        <v>16450</v>
      </c>
      <c r="H14" s="40" cm="1">
        <f t="array" ref="H14">SUMPRODUCT(
(DEBTRestructuring[Month]=$A14)*
(DEBTRestructuring[Year]=H$9)*
IF($B$4="All",1,--(DEBTRestructuring[Credit Institution]=$B$4))*
IF($B$5="All",1,--(DEBTRestructuring[Transaction Status]=$B$5))*
IF($B$6="All",1,--(DEBTRestructuring[Use Type]=$B$6))*
DEBTRestructuring[Amount Due]
)</f>
        <v>16450</v>
      </c>
      <c r="I14" s="40" cm="1">
        <f t="array" ref="I14">SUMPRODUCT(
(DEBTRestructuring[Month]=$A14)*
(DEBTRestructuring[Year]=I$9)*
IF($B$4="All",1,--(DEBTRestructuring[Credit Institution]=$B$4))*
IF($B$5="All",1,--(DEBTRestructuring[Transaction Status]=$B$5))*
IF($B$6="All",1,--(DEBTRestructuring[Use Type]=$B$6))*
DEBTRestructuring[Amount Due]
)</f>
        <v>0</v>
      </c>
      <c r="J14" s="40" cm="1">
        <f t="array" ref="J14">SUMPRODUCT(
(DEBTRestructuring[Month]=$A14)*
(DEBTRestructuring[Year]=J$9)*
IF($B$4="All",1,--(DEBTRestructuring[Credit Institution]=$B$4))*
IF($B$5="All",1,--(DEBTRestructuring[Transaction Status]=$B$5))*
IF($B$6="All",1,--(DEBTRestructuring[Use Type]=$B$6))*
DEBTRestructuring[Amount Due]
)</f>
        <v>0</v>
      </c>
      <c r="K14" s="40" cm="1">
        <f t="array" ref="K14">SUMPRODUCT(
(DEBTRestructuring[Month]=$A14)*
(DEBTRestructuring[Year]=K$9)*
IF($B$4="All",1,--(DEBTRestructuring[Credit Institution]=$B$4))*
IF($B$5="All",1,--(DEBTRestructuring[Transaction Status]=$B$5))*
IF($B$6="All",1,--(DEBTRestructuring[Use Type]=$B$6))*
DEBTRestructuring[Amount Due]
)</f>
        <v>0</v>
      </c>
      <c r="M14" s="34" t="s">
        <v>152</v>
      </c>
      <c r="N14" s="67"/>
    </row>
    <row r="15" spans="1:17" s="2" customFormat="1" ht="15.4" thickBot="1" x14ac:dyDescent="0.55000000000000004">
      <c r="A15" s="36" t="s">
        <v>8</v>
      </c>
      <c r="B15" s="40" cm="1">
        <f t="array" ref="B15">SUMPRODUCT(
(DEBTRestructuring[Month]=$A15)*
(DEBTRestructuring[Year]=B$9)*
IF($B$4="All",1,--(DEBTRestructuring[Credit Institution]=$B$4))*
IF($B$5="All",1,--(DEBTRestructuring[Transaction Status]=$B$5))*
IF($B$6="All",1,--(DEBTRestructuring[Use Type]=$B$6))*
DEBTRestructuring[Amount Due]
)</f>
        <v>0</v>
      </c>
      <c r="C15" s="40" cm="1">
        <f t="array" ref="C15">SUMPRODUCT(
(DEBTRestructuring[Month]=$A15)*
(DEBTRestructuring[Year]=C$9)*
IF($B$4="All",1,--(DEBTRestructuring[Credit Institution]=$B$4))*
IF($B$5="All",1,--(DEBTRestructuring[Transaction Status]=$B$5))*
IF($B$6="All",1,--(DEBTRestructuring[Use Type]=$B$6))*
DEBTRestructuring[Amount Due]
)</f>
        <v>16450</v>
      </c>
      <c r="D15" s="40" cm="1">
        <f t="array" ref="D15">SUMPRODUCT(
(DEBTRestructuring[Month]=$A15)*
(DEBTRestructuring[Year]=D$9)*
IF($B$4="All",1,--(DEBTRestructuring[Credit Institution]=$B$4))*
IF($B$5="All",1,--(DEBTRestructuring[Transaction Status]=$B$5))*
IF($B$6="All",1,--(DEBTRestructuring[Use Type]=$B$6))*
DEBTRestructuring[Amount Due]
)</f>
        <v>16450</v>
      </c>
      <c r="E15" s="40" cm="1">
        <f t="array" ref="E15">SUMPRODUCT(
(DEBTRestructuring[Month]=$A15)*
(DEBTRestructuring[Year]=E$9)*
IF($B$4="All",1,--(DEBTRestructuring[Credit Institution]=$B$4))*
IF($B$5="All",1,--(DEBTRestructuring[Transaction Status]=$B$5))*
IF($B$6="All",1,--(DEBTRestructuring[Use Type]=$B$6))*
DEBTRestructuring[Amount Due]
)</f>
        <v>16450</v>
      </c>
      <c r="F15" s="40" cm="1">
        <f t="array" ref="F15">SUMPRODUCT(
(DEBTRestructuring[Month]=$A15)*
(DEBTRestructuring[Year]=F$9)*
IF($B$4="All",1,--(DEBTRestructuring[Credit Institution]=$B$4))*
IF($B$5="All",1,--(DEBTRestructuring[Transaction Status]=$B$5))*
IF($B$6="All",1,--(DEBTRestructuring[Use Type]=$B$6))*
DEBTRestructuring[Amount Due]
)</f>
        <v>16450</v>
      </c>
      <c r="G15" s="40" cm="1">
        <f t="array" ref="G15">SUMPRODUCT(
(DEBTRestructuring[Month]=$A15)*
(DEBTRestructuring[Year]=G$9)*
IF($B$4="All",1,--(DEBTRestructuring[Credit Institution]=$B$4))*
IF($B$5="All",1,--(DEBTRestructuring[Transaction Status]=$B$5))*
IF($B$6="All",1,--(DEBTRestructuring[Use Type]=$B$6))*
DEBTRestructuring[Amount Due]
)</f>
        <v>16450</v>
      </c>
      <c r="H15" s="40" cm="1">
        <f t="array" ref="H15">SUMPRODUCT(
(DEBTRestructuring[Month]=$A15)*
(DEBTRestructuring[Year]=H$9)*
IF($B$4="All",1,--(DEBTRestructuring[Credit Institution]=$B$4))*
IF($B$5="All",1,--(DEBTRestructuring[Transaction Status]=$B$5))*
IF($B$6="All",1,--(DEBTRestructuring[Use Type]=$B$6))*
DEBTRestructuring[Amount Due]
)</f>
        <v>16450</v>
      </c>
      <c r="I15" s="40" cm="1">
        <f t="array" ref="I15">SUMPRODUCT(
(DEBTRestructuring[Month]=$A15)*
(DEBTRestructuring[Year]=I$9)*
IF($B$4="All",1,--(DEBTRestructuring[Credit Institution]=$B$4))*
IF($B$5="All",1,--(DEBTRestructuring[Transaction Status]=$B$5))*
IF($B$6="All",1,--(DEBTRestructuring[Use Type]=$B$6))*
DEBTRestructuring[Amount Due]
)</f>
        <v>0</v>
      </c>
      <c r="J15" s="40" cm="1">
        <f t="array" ref="J15">SUMPRODUCT(
(DEBTRestructuring[Month]=$A15)*
(DEBTRestructuring[Year]=J$9)*
IF($B$4="All",1,--(DEBTRestructuring[Credit Institution]=$B$4))*
IF($B$5="All",1,--(DEBTRestructuring[Transaction Status]=$B$5))*
IF($B$6="All",1,--(DEBTRestructuring[Use Type]=$B$6))*
DEBTRestructuring[Amount Due]
)</f>
        <v>0</v>
      </c>
      <c r="K15" s="40" cm="1">
        <f t="array" ref="K15">SUMPRODUCT(
(DEBTRestructuring[Month]=$A15)*
(DEBTRestructuring[Year]=K$9)*
IF($B$4="All",1,--(DEBTRestructuring[Credit Institution]=$B$4))*
IF($B$5="All",1,--(DEBTRestructuring[Transaction Status]=$B$5))*
IF($B$6="All",1,--(DEBTRestructuring[Use Type]=$B$6))*
DEBTRestructuring[Amount Due]
)</f>
        <v>0</v>
      </c>
    </row>
    <row r="16" spans="1:17" s="2" customFormat="1" ht="15.4" thickBot="1" x14ac:dyDescent="0.55000000000000004">
      <c r="A16" s="36" t="s">
        <v>9</v>
      </c>
      <c r="B16" s="40" cm="1">
        <f t="array" ref="B16">SUMPRODUCT(
(DEBTRestructuring[Month]=$A16)*
(DEBTRestructuring[Year]=B$9)*
IF($B$4="All",1,--(DEBTRestructuring[Credit Institution]=$B$4))*
IF($B$5="All",1,--(DEBTRestructuring[Transaction Status]=$B$5))*
IF($B$6="All",1,--(DEBTRestructuring[Use Type]=$B$6))*
DEBTRestructuring[Amount Due]
)</f>
        <v>16450</v>
      </c>
      <c r="C16" s="40" cm="1">
        <f t="array" ref="C16">SUMPRODUCT(
(DEBTRestructuring[Month]=$A16)*
(DEBTRestructuring[Year]=C$9)*
IF($B$4="All",1,--(DEBTRestructuring[Credit Institution]=$B$4))*
IF($B$5="All",1,--(DEBTRestructuring[Transaction Status]=$B$5))*
IF($B$6="All",1,--(DEBTRestructuring[Use Type]=$B$6))*
DEBTRestructuring[Amount Due]
)</f>
        <v>16450</v>
      </c>
      <c r="D16" s="40" cm="1">
        <f t="array" ref="D16">SUMPRODUCT(
(DEBTRestructuring[Month]=$A16)*
(DEBTRestructuring[Year]=D$9)*
IF($B$4="All",1,--(DEBTRestructuring[Credit Institution]=$B$4))*
IF($B$5="All",1,--(DEBTRestructuring[Transaction Status]=$B$5))*
IF($B$6="All",1,--(DEBTRestructuring[Use Type]=$B$6))*
DEBTRestructuring[Amount Due]
)</f>
        <v>16450</v>
      </c>
      <c r="E16" s="40" cm="1">
        <f t="array" ref="E16">SUMPRODUCT(
(DEBTRestructuring[Month]=$A16)*
(DEBTRestructuring[Year]=E$9)*
IF($B$4="All",1,--(DEBTRestructuring[Credit Institution]=$B$4))*
IF($B$5="All",1,--(DEBTRestructuring[Transaction Status]=$B$5))*
IF($B$6="All",1,--(DEBTRestructuring[Use Type]=$B$6))*
DEBTRestructuring[Amount Due]
)</f>
        <v>16450</v>
      </c>
      <c r="F16" s="40" cm="1">
        <f t="array" ref="F16">SUMPRODUCT(
(DEBTRestructuring[Month]=$A16)*
(DEBTRestructuring[Year]=F$9)*
IF($B$4="All",1,--(DEBTRestructuring[Credit Institution]=$B$4))*
IF($B$5="All",1,--(DEBTRestructuring[Transaction Status]=$B$5))*
IF($B$6="All",1,--(DEBTRestructuring[Use Type]=$B$6))*
DEBTRestructuring[Amount Due]
)</f>
        <v>16450</v>
      </c>
      <c r="G16" s="40" cm="1">
        <f t="array" ref="G16">SUMPRODUCT(
(DEBTRestructuring[Month]=$A16)*
(DEBTRestructuring[Year]=G$9)*
IF($B$4="All",1,--(DEBTRestructuring[Credit Institution]=$B$4))*
IF($B$5="All",1,--(DEBTRestructuring[Transaction Status]=$B$5))*
IF($B$6="All",1,--(DEBTRestructuring[Use Type]=$B$6))*
DEBTRestructuring[Amount Due]
)</f>
        <v>16450</v>
      </c>
      <c r="H16" s="40" cm="1">
        <f t="array" ref="H16">SUMPRODUCT(
(DEBTRestructuring[Month]=$A16)*
(DEBTRestructuring[Year]=H$9)*
IF($B$4="All",1,--(DEBTRestructuring[Credit Institution]=$B$4))*
IF($B$5="All",1,--(DEBTRestructuring[Transaction Status]=$B$5))*
IF($B$6="All",1,--(DEBTRestructuring[Use Type]=$B$6))*
DEBTRestructuring[Amount Due]
)</f>
        <v>16450</v>
      </c>
      <c r="I16" s="40" cm="1">
        <f t="array" ref="I16">SUMPRODUCT(
(DEBTRestructuring[Month]=$A16)*
(DEBTRestructuring[Year]=I$9)*
IF($B$4="All",1,--(DEBTRestructuring[Credit Institution]=$B$4))*
IF($B$5="All",1,--(DEBTRestructuring[Transaction Status]=$B$5))*
IF($B$6="All",1,--(DEBTRestructuring[Use Type]=$B$6))*
DEBTRestructuring[Amount Due]
)</f>
        <v>0</v>
      </c>
      <c r="J16" s="40" cm="1">
        <f t="array" ref="J16">SUMPRODUCT(
(DEBTRestructuring[Month]=$A16)*
(DEBTRestructuring[Year]=J$9)*
IF($B$4="All",1,--(DEBTRestructuring[Credit Institution]=$B$4))*
IF($B$5="All",1,--(DEBTRestructuring[Transaction Status]=$B$5))*
IF($B$6="All",1,--(DEBTRestructuring[Use Type]=$B$6))*
DEBTRestructuring[Amount Due]
)</f>
        <v>0</v>
      </c>
      <c r="K16" s="40" cm="1">
        <f t="array" ref="K16">SUMPRODUCT(
(DEBTRestructuring[Month]=$A16)*
(DEBTRestructuring[Year]=K$9)*
IF($B$4="All",1,--(DEBTRestructuring[Credit Institution]=$B$4))*
IF($B$5="All",1,--(DEBTRestructuring[Transaction Status]=$B$5))*
IF($B$6="All",1,--(DEBTRestructuring[Use Type]=$B$6))*
DEBTRestructuring[Amount Due]
)</f>
        <v>0</v>
      </c>
      <c r="M16" s="31" t="s">
        <v>153</v>
      </c>
      <c r="N16" s="59" t="s">
        <v>31</v>
      </c>
      <c r="O16" s="59" t="s">
        <v>154</v>
      </c>
      <c r="P16" s="59" t="s">
        <v>156</v>
      </c>
      <c r="Q16" s="59" t="s">
        <v>155</v>
      </c>
    </row>
    <row r="17" spans="1:20" s="2" customFormat="1" ht="15" x14ac:dyDescent="0.5">
      <c r="A17" s="36" t="s">
        <v>11</v>
      </c>
      <c r="B17" s="40" cm="1">
        <f t="array" ref="B17">SUMPRODUCT(
(DEBTRestructuring[Month]=$A17)*
(DEBTRestructuring[Year]=B$9)*
IF($B$4="All",1,--(DEBTRestructuring[Credit Institution]=$B$4))*
IF($B$5="All",1,--(DEBTRestructuring[Transaction Status]=$B$5))*
IF($B$6="All",1,--(DEBTRestructuring[Use Type]=$B$6))*
DEBTRestructuring[Amount Due]
)</f>
        <v>16450</v>
      </c>
      <c r="C17" s="40" cm="1">
        <f t="array" ref="C17">SUMPRODUCT(
(DEBTRestructuring[Month]=$A17)*
(DEBTRestructuring[Year]=C$9)*
IF($B$4="All",1,--(DEBTRestructuring[Credit Institution]=$B$4))*
IF($B$5="All",1,--(DEBTRestructuring[Transaction Status]=$B$5))*
IF($B$6="All",1,--(DEBTRestructuring[Use Type]=$B$6))*
DEBTRestructuring[Amount Due]
)</f>
        <v>16450</v>
      </c>
      <c r="D17" s="40" cm="1">
        <f t="array" ref="D17">SUMPRODUCT(
(DEBTRestructuring[Month]=$A17)*
(DEBTRestructuring[Year]=D$9)*
IF($B$4="All",1,--(DEBTRestructuring[Credit Institution]=$B$4))*
IF($B$5="All",1,--(DEBTRestructuring[Transaction Status]=$B$5))*
IF($B$6="All",1,--(DEBTRestructuring[Use Type]=$B$6))*
DEBTRestructuring[Amount Due]
)</f>
        <v>16450</v>
      </c>
      <c r="E17" s="40" cm="1">
        <f t="array" ref="E17">SUMPRODUCT(
(DEBTRestructuring[Month]=$A17)*
(DEBTRestructuring[Year]=E$9)*
IF($B$4="All",1,--(DEBTRestructuring[Credit Institution]=$B$4))*
IF($B$5="All",1,--(DEBTRestructuring[Transaction Status]=$B$5))*
IF($B$6="All",1,--(DEBTRestructuring[Use Type]=$B$6))*
DEBTRestructuring[Amount Due]
)</f>
        <v>16450</v>
      </c>
      <c r="F17" s="40" cm="1">
        <f t="array" ref="F17">SUMPRODUCT(
(DEBTRestructuring[Month]=$A17)*
(DEBTRestructuring[Year]=F$9)*
IF($B$4="All",1,--(DEBTRestructuring[Credit Institution]=$B$4))*
IF($B$5="All",1,--(DEBTRestructuring[Transaction Status]=$B$5))*
IF($B$6="All",1,--(DEBTRestructuring[Use Type]=$B$6))*
DEBTRestructuring[Amount Due]
)</f>
        <v>16450</v>
      </c>
      <c r="G17" s="40" cm="1">
        <f t="array" ref="G17">SUMPRODUCT(
(DEBTRestructuring[Month]=$A17)*
(DEBTRestructuring[Year]=G$9)*
IF($B$4="All",1,--(DEBTRestructuring[Credit Institution]=$B$4))*
IF($B$5="All",1,--(DEBTRestructuring[Transaction Status]=$B$5))*
IF($B$6="All",1,--(DEBTRestructuring[Use Type]=$B$6))*
DEBTRestructuring[Amount Due]
)</f>
        <v>16450</v>
      </c>
      <c r="H17" s="40" cm="1">
        <f t="array" ref="H17">SUMPRODUCT(
(DEBTRestructuring[Month]=$A17)*
(DEBTRestructuring[Year]=H$9)*
IF($B$4="All",1,--(DEBTRestructuring[Credit Institution]=$B$4))*
IF($B$5="All",1,--(DEBTRestructuring[Transaction Status]=$B$5))*
IF($B$6="All",1,--(DEBTRestructuring[Use Type]=$B$6))*
DEBTRestructuring[Amount Due]
)</f>
        <v>16450</v>
      </c>
      <c r="I17" s="40" cm="1">
        <f t="array" ref="I17">SUMPRODUCT(
(DEBTRestructuring[Month]=$A17)*
(DEBTRestructuring[Year]=I$9)*
IF($B$4="All",1,--(DEBTRestructuring[Credit Institution]=$B$4))*
IF($B$5="All",1,--(DEBTRestructuring[Transaction Status]=$B$5))*
IF($B$6="All",1,--(DEBTRestructuring[Use Type]=$B$6))*
DEBTRestructuring[Amount Due]
)</f>
        <v>0</v>
      </c>
      <c r="J17" s="40" cm="1">
        <f t="array" ref="J17">SUMPRODUCT(
(DEBTRestructuring[Month]=$A17)*
(DEBTRestructuring[Year]=J$9)*
IF($B$4="All",1,--(DEBTRestructuring[Credit Institution]=$B$4))*
IF($B$5="All",1,--(DEBTRestructuring[Transaction Status]=$B$5))*
IF($B$6="All",1,--(DEBTRestructuring[Use Type]=$B$6))*
DEBTRestructuring[Amount Due]
)</f>
        <v>0</v>
      </c>
      <c r="K17" s="40" cm="1">
        <f t="array" ref="K17">SUMPRODUCT(
(DEBTRestructuring[Month]=$A17)*
(DEBTRestructuring[Year]=K$9)*
IF($B$4="All",1,--(DEBTRestructuring[Credit Institution]=$B$4))*
IF($B$5="All",1,--(DEBTRestructuring[Transaction Status]=$B$5))*
IF($B$6="All",1,--(DEBTRestructuring[Use Type]=$B$6))*
DEBTRestructuring[Amount Due]
)</f>
        <v>0</v>
      </c>
      <c r="M17" s="41">
        <f>N9+5</f>
        <v>41</v>
      </c>
      <c r="N17" s="50"/>
      <c r="O17" s="50"/>
      <c r="P17" s="50"/>
      <c r="Q17" s="51"/>
    </row>
    <row r="18" spans="1:20" s="2" customFormat="1" ht="16.149999999999999" customHeight="1" x14ac:dyDescent="0.5">
      <c r="A18" s="36" t="s">
        <v>12</v>
      </c>
      <c r="B18" s="40" cm="1">
        <f t="array" ref="B18">SUMPRODUCT(
(DEBTRestructuring[Month]=$A18)*
(DEBTRestructuring[Year]=B$9)*
IF($B$4="All",1,--(DEBTRestructuring[Credit Institution]=$B$4))*
IF($B$5="All",1,--(DEBTRestructuring[Transaction Status]=$B$5))*
IF($B$6="All",1,--(DEBTRestructuring[Use Type]=$B$6))*
DEBTRestructuring[Amount Due]
)</f>
        <v>16450</v>
      </c>
      <c r="C18" s="40" cm="1">
        <f t="array" ref="C18">SUMPRODUCT(
(DEBTRestructuring[Month]=$A18)*
(DEBTRestructuring[Year]=C$9)*
IF($B$4="All",1,--(DEBTRestructuring[Credit Institution]=$B$4))*
IF($B$5="All",1,--(DEBTRestructuring[Transaction Status]=$B$5))*
IF($B$6="All",1,--(DEBTRestructuring[Use Type]=$B$6))*
DEBTRestructuring[Amount Due]
)</f>
        <v>16450</v>
      </c>
      <c r="D18" s="40" cm="1">
        <f t="array" ref="D18">SUMPRODUCT(
(DEBTRestructuring[Month]=$A18)*
(DEBTRestructuring[Year]=D$9)*
IF($B$4="All",1,--(DEBTRestructuring[Credit Institution]=$B$4))*
IF($B$5="All",1,--(DEBTRestructuring[Transaction Status]=$B$5))*
IF($B$6="All",1,--(DEBTRestructuring[Use Type]=$B$6))*
DEBTRestructuring[Amount Due]
)</f>
        <v>16450</v>
      </c>
      <c r="E18" s="40" cm="1">
        <f t="array" ref="E18">SUMPRODUCT(
(DEBTRestructuring[Month]=$A18)*
(DEBTRestructuring[Year]=E$9)*
IF($B$4="All",1,--(DEBTRestructuring[Credit Institution]=$B$4))*
IF($B$5="All",1,--(DEBTRestructuring[Transaction Status]=$B$5))*
IF($B$6="All",1,--(DEBTRestructuring[Use Type]=$B$6))*
DEBTRestructuring[Amount Due]
)</f>
        <v>16450</v>
      </c>
      <c r="F18" s="40" cm="1">
        <f t="array" ref="F18">SUMPRODUCT(
(DEBTRestructuring[Month]=$A18)*
(DEBTRestructuring[Year]=F$9)*
IF($B$4="All",1,--(DEBTRestructuring[Credit Institution]=$B$4))*
IF($B$5="All",1,--(DEBTRestructuring[Transaction Status]=$B$5))*
IF($B$6="All",1,--(DEBTRestructuring[Use Type]=$B$6))*
DEBTRestructuring[Amount Due]
)</f>
        <v>16450</v>
      </c>
      <c r="G18" s="40" cm="1">
        <f t="array" ref="G18">SUMPRODUCT(
(DEBTRestructuring[Month]=$A18)*
(DEBTRestructuring[Year]=G$9)*
IF($B$4="All",1,--(DEBTRestructuring[Credit Institution]=$B$4))*
IF($B$5="All",1,--(DEBTRestructuring[Transaction Status]=$B$5))*
IF($B$6="All",1,--(DEBTRestructuring[Use Type]=$B$6))*
DEBTRestructuring[Amount Due]
)</f>
        <v>16450</v>
      </c>
      <c r="H18" s="40" cm="1">
        <f t="array" ref="H18">SUMPRODUCT(
(DEBTRestructuring[Month]=$A18)*
(DEBTRestructuring[Year]=H$9)*
IF($B$4="All",1,--(DEBTRestructuring[Credit Institution]=$B$4))*
IF($B$5="All",1,--(DEBTRestructuring[Transaction Status]=$B$5))*
IF($B$6="All",1,--(DEBTRestructuring[Use Type]=$B$6))*
DEBTRestructuring[Amount Due]
)</f>
        <v>16450</v>
      </c>
      <c r="I18" s="40" cm="1">
        <f t="array" ref="I18">SUMPRODUCT(
(DEBTRestructuring[Month]=$A18)*
(DEBTRestructuring[Year]=I$9)*
IF($B$4="All",1,--(DEBTRestructuring[Credit Institution]=$B$4))*
IF($B$5="All",1,--(DEBTRestructuring[Transaction Status]=$B$5))*
IF($B$6="All",1,--(DEBTRestructuring[Use Type]=$B$6))*
DEBTRestructuring[Amount Due]
)</f>
        <v>0</v>
      </c>
      <c r="J18" s="40" cm="1">
        <f t="array" ref="J18">SUMPRODUCT(
(DEBTRestructuring[Month]=$A18)*
(DEBTRestructuring[Year]=J$9)*
IF($B$4="All",1,--(DEBTRestructuring[Credit Institution]=$B$4))*
IF($B$5="All",1,--(DEBTRestructuring[Transaction Status]=$B$5))*
IF($B$6="All",1,--(DEBTRestructuring[Use Type]=$B$6))*
DEBTRestructuring[Amount Due]
)</f>
        <v>0</v>
      </c>
      <c r="K18" s="40" cm="1">
        <f t="array" ref="K18">SUMPRODUCT(
(DEBTRestructuring[Month]=$A18)*
(DEBTRestructuring[Year]=K$9)*
IF($B$4="All",1,--(DEBTRestructuring[Credit Institution]=$B$4))*
IF($B$5="All",1,--(DEBTRestructuring[Transaction Status]=$B$5))*
IF($B$6="All",1,--(DEBTRestructuring[Use Type]=$B$6))*
DEBTRestructuring[Amount Due]
)</f>
        <v>0</v>
      </c>
      <c r="M18" s="41">
        <f t="shared" ref="M18:M20" si="1">M17+5</f>
        <v>46</v>
      </c>
      <c r="N18" s="83" t="s">
        <v>182</v>
      </c>
      <c r="O18" s="83"/>
      <c r="P18" s="83"/>
      <c r="Q18" s="83"/>
    </row>
    <row r="19" spans="1:20" s="2" customFormat="1" ht="15" x14ac:dyDescent="0.5">
      <c r="A19" s="36" t="s">
        <v>13</v>
      </c>
      <c r="B19" s="40" cm="1">
        <f t="array" ref="B19">SUMPRODUCT(
(DEBTRestructuring[Month]=$A19)*
(DEBTRestructuring[Year]=B$9)*
IF($B$4="All",1,--(DEBTRestructuring[Credit Institution]=$B$4))*
IF($B$5="All",1,--(DEBTRestructuring[Transaction Status]=$B$5))*
IF($B$6="All",1,--(DEBTRestructuring[Use Type]=$B$6))*
DEBTRestructuring[Amount Due]
)</f>
        <v>16450</v>
      </c>
      <c r="C19" s="40" cm="1">
        <f t="array" ref="C19">SUMPRODUCT(
(DEBTRestructuring[Month]=$A19)*
(DEBTRestructuring[Year]=C$9)*
IF($B$4="All",1,--(DEBTRestructuring[Credit Institution]=$B$4))*
IF($B$5="All",1,--(DEBTRestructuring[Transaction Status]=$B$5))*
IF($B$6="All",1,--(DEBTRestructuring[Use Type]=$B$6))*
DEBTRestructuring[Amount Due]
)</f>
        <v>16450</v>
      </c>
      <c r="D19" s="40" cm="1">
        <f t="array" ref="D19">SUMPRODUCT(
(DEBTRestructuring[Month]=$A19)*
(DEBTRestructuring[Year]=D$9)*
IF($B$4="All",1,--(DEBTRestructuring[Credit Institution]=$B$4))*
IF($B$5="All",1,--(DEBTRestructuring[Transaction Status]=$B$5))*
IF($B$6="All",1,--(DEBTRestructuring[Use Type]=$B$6))*
DEBTRestructuring[Amount Due]
)</f>
        <v>16450</v>
      </c>
      <c r="E19" s="40" cm="1">
        <f t="array" ref="E19">SUMPRODUCT(
(DEBTRestructuring[Month]=$A19)*
(DEBTRestructuring[Year]=E$9)*
IF($B$4="All",1,--(DEBTRestructuring[Credit Institution]=$B$4))*
IF($B$5="All",1,--(DEBTRestructuring[Transaction Status]=$B$5))*
IF($B$6="All",1,--(DEBTRestructuring[Use Type]=$B$6))*
DEBTRestructuring[Amount Due]
)</f>
        <v>16450</v>
      </c>
      <c r="F19" s="40" cm="1">
        <f t="array" ref="F19">SUMPRODUCT(
(DEBTRestructuring[Month]=$A19)*
(DEBTRestructuring[Year]=F$9)*
IF($B$4="All",1,--(DEBTRestructuring[Credit Institution]=$B$4))*
IF($B$5="All",1,--(DEBTRestructuring[Transaction Status]=$B$5))*
IF($B$6="All",1,--(DEBTRestructuring[Use Type]=$B$6))*
DEBTRestructuring[Amount Due]
)</f>
        <v>16450</v>
      </c>
      <c r="G19" s="40" cm="1">
        <f t="array" ref="G19">SUMPRODUCT(
(DEBTRestructuring[Month]=$A19)*
(DEBTRestructuring[Year]=G$9)*
IF($B$4="All",1,--(DEBTRestructuring[Credit Institution]=$B$4))*
IF($B$5="All",1,--(DEBTRestructuring[Transaction Status]=$B$5))*
IF($B$6="All",1,--(DEBTRestructuring[Use Type]=$B$6))*
DEBTRestructuring[Amount Due]
)</f>
        <v>16450</v>
      </c>
      <c r="H19" s="40" cm="1">
        <f t="array" ref="H19">SUMPRODUCT(
(DEBTRestructuring[Month]=$A19)*
(DEBTRestructuring[Year]=H$9)*
IF($B$4="All",1,--(DEBTRestructuring[Credit Institution]=$B$4))*
IF($B$5="All",1,--(DEBTRestructuring[Transaction Status]=$B$5))*
IF($B$6="All",1,--(DEBTRestructuring[Use Type]=$B$6))*
DEBTRestructuring[Amount Due]
)</f>
        <v>16450</v>
      </c>
      <c r="I19" s="40" cm="1">
        <f t="array" ref="I19">SUMPRODUCT(
(DEBTRestructuring[Month]=$A19)*
(DEBTRestructuring[Year]=I$9)*
IF($B$4="All",1,--(DEBTRestructuring[Credit Institution]=$B$4))*
IF($B$5="All",1,--(DEBTRestructuring[Transaction Status]=$B$5))*
IF($B$6="All",1,--(DEBTRestructuring[Use Type]=$B$6))*
DEBTRestructuring[Amount Due]
)</f>
        <v>0</v>
      </c>
      <c r="J19" s="40" cm="1">
        <f t="array" ref="J19">SUMPRODUCT(
(DEBTRestructuring[Month]=$A19)*
(DEBTRestructuring[Year]=J$9)*
IF($B$4="All",1,--(DEBTRestructuring[Credit Institution]=$B$4))*
IF($B$5="All",1,--(DEBTRestructuring[Transaction Status]=$B$5))*
IF($B$6="All",1,--(DEBTRestructuring[Use Type]=$B$6))*
DEBTRestructuring[Amount Due]
)</f>
        <v>0</v>
      </c>
      <c r="K19" s="40" cm="1">
        <f t="array" ref="K19">SUMPRODUCT(
(DEBTRestructuring[Month]=$A19)*
(DEBTRestructuring[Year]=K$9)*
IF($B$4="All",1,--(DEBTRestructuring[Credit Institution]=$B$4))*
IF($B$5="All",1,--(DEBTRestructuring[Transaction Status]=$B$5))*
IF($B$6="All",1,--(DEBTRestructuring[Use Type]=$B$6))*
DEBTRestructuring[Amount Due]
)</f>
        <v>0</v>
      </c>
      <c r="M19" s="41">
        <f t="shared" si="1"/>
        <v>51</v>
      </c>
      <c r="N19" s="83"/>
      <c r="O19" s="83"/>
      <c r="P19" s="83"/>
      <c r="Q19" s="83"/>
    </row>
    <row r="20" spans="1:20" ht="15" x14ac:dyDescent="0.5">
      <c r="A20" s="36" t="s">
        <v>14</v>
      </c>
      <c r="B20" s="40" cm="1">
        <f t="array" ref="B20">SUMPRODUCT(
(DEBTRestructuring[Month]=$A20)*
(DEBTRestructuring[Year]=B$9)*
IF($B$4="All",1,--(DEBTRestructuring[Credit Institution]=$B$4))*
IF($B$5="All",1,--(DEBTRestructuring[Transaction Status]=$B$5))*
IF($B$6="All",1,--(DEBTRestructuring[Use Type]=$B$6))*
DEBTRestructuring[Amount Due]
)</f>
        <v>16450</v>
      </c>
      <c r="C20" s="40" cm="1">
        <f t="array" ref="C20">SUMPRODUCT(
(DEBTRestructuring[Month]=$A20)*
(DEBTRestructuring[Year]=C$9)*
IF($B$4="All",1,--(DEBTRestructuring[Credit Institution]=$B$4))*
IF($B$5="All",1,--(DEBTRestructuring[Transaction Status]=$B$5))*
IF($B$6="All",1,--(DEBTRestructuring[Use Type]=$B$6))*
DEBTRestructuring[Amount Due]
)</f>
        <v>16450</v>
      </c>
      <c r="D20" s="40" cm="1">
        <f t="array" ref="D20">SUMPRODUCT(
(DEBTRestructuring[Month]=$A20)*
(DEBTRestructuring[Year]=D$9)*
IF($B$4="All",1,--(DEBTRestructuring[Credit Institution]=$B$4))*
IF($B$5="All",1,--(DEBTRestructuring[Transaction Status]=$B$5))*
IF($B$6="All",1,--(DEBTRestructuring[Use Type]=$B$6))*
DEBTRestructuring[Amount Due]
)</f>
        <v>16450</v>
      </c>
      <c r="E20" s="40" cm="1">
        <f t="array" ref="E20">SUMPRODUCT(
(DEBTRestructuring[Month]=$A20)*
(DEBTRestructuring[Year]=E$9)*
IF($B$4="All",1,--(DEBTRestructuring[Credit Institution]=$B$4))*
IF($B$5="All",1,--(DEBTRestructuring[Transaction Status]=$B$5))*
IF($B$6="All",1,--(DEBTRestructuring[Use Type]=$B$6))*
DEBTRestructuring[Amount Due]
)</f>
        <v>16450</v>
      </c>
      <c r="F20" s="40" cm="1">
        <f t="array" ref="F20">SUMPRODUCT(
(DEBTRestructuring[Month]=$A20)*
(DEBTRestructuring[Year]=F$9)*
IF($B$4="All",1,--(DEBTRestructuring[Credit Institution]=$B$4))*
IF($B$5="All",1,--(DEBTRestructuring[Transaction Status]=$B$5))*
IF($B$6="All",1,--(DEBTRestructuring[Use Type]=$B$6))*
DEBTRestructuring[Amount Due]
)</f>
        <v>16450</v>
      </c>
      <c r="G20" s="40" cm="1">
        <f t="array" ref="G20">SUMPRODUCT(
(DEBTRestructuring[Month]=$A20)*
(DEBTRestructuring[Year]=G$9)*
IF($B$4="All",1,--(DEBTRestructuring[Credit Institution]=$B$4))*
IF($B$5="All",1,--(DEBTRestructuring[Transaction Status]=$B$5))*
IF($B$6="All",1,--(DEBTRestructuring[Use Type]=$B$6))*
DEBTRestructuring[Amount Due]
)</f>
        <v>16450</v>
      </c>
      <c r="H20" s="40" cm="1">
        <f t="array" ref="H20">SUMPRODUCT(
(DEBTRestructuring[Month]=$A20)*
(DEBTRestructuring[Year]=H$9)*
IF($B$4="All",1,--(DEBTRestructuring[Credit Institution]=$B$4))*
IF($B$5="All",1,--(DEBTRestructuring[Transaction Status]=$B$5))*
IF($B$6="All",1,--(DEBTRestructuring[Use Type]=$B$6))*
DEBTRestructuring[Amount Due]
)</f>
        <v>16450</v>
      </c>
      <c r="I20" s="40" cm="1">
        <f t="array" ref="I20">SUMPRODUCT(
(DEBTRestructuring[Month]=$A20)*
(DEBTRestructuring[Year]=I$9)*
IF($B$4="All",1,--(DEBTRestructuring[Credit Institution]=$B$4))*
IF($B$5="All",1,--(DEBTRestructuring[Transaction Status]=$B$5))*
IF($B$6="All",1,--(DEBTRestructuring[Use Type]=$B$6))*
DEBTRestructuring[Amount Due]
)</f>
        <v>0</v>
      </c>
      <c r="J20" s="40" cm="1">
        <f t="array" ref="J20">SUMPRODUCT(
(DEBTRestructuring[Month]=$A20)*
(DEBTRestructuring[Year]=J$9)*
IF($B$4="All",1,--(DEBTRestructuring[Credit Institution]=$B$4))*
IF($B$5="All",1,--(DEBTRestructuring[Transaction Status]=$B$5))*
IF($B$6="All",1,--(DEBTRestructuring[Use Type]=$B$6))*
DEBTRestructuring[Amount Due]
)</f>
        <v>0</v>
      </c>
      <c r="K20" s="40" cm="1">
        <f t="array" ref="K20">SUMPRODUCT(
(DEBTRestructuring[Month]=$A20)*
(DEBTRestructuring[Year]=K$9)*
IF($B$4="All",1,--(DEBTRestructuring[Credit Institution]=$B$4))*
IF($B$5="All",1,--(DEBTRestructuring[Transaction Status]=$B$5))*
IF($B$6="All",1,--(DEBTRestructuring[Use Type]=$B$6))*
DEBTRestructuring[Amount Due]
)</f>
        <v>0</v>
      </c>
      <c r="L20" s="2"/>
      <c r="M20" s="41">
        <f t="shared" si="1"/>
        <v>56</v>
      </c>
      <c r="N20" s="83"/>
      <c r="O20" s="83"/>
      <c r="P20" s="83"/>
      <c r="Q20" s="83"/>
      <c r="R20" s="2"/>
      <c r="S20" s="2"/>
      <c r="T20" s="2"/>
    </row>
    <row r="21" spans="1:20" ht="15" x14ac:dyDescent="0.5">
      <c r="A21" s="36" t="s">
        <v>15</v>
      </c>
      <c r="B21" s="40" cm="1">
        <f t="array" ref="B21">SUMPRODUCT(
(DEBTRestructuring[Month]=$A21)*
(DEBTRestructuring[Year]=B$9)*
IF($B$4="All",1,--(DEBTRestructuring[Credit Institution]=$B$4))*
IF($B$5="All",1,--(DEBTRestructuring[Transaction Status]=$B$5))*
IF($B$6="All",1,--(DEBTRestructuring[Use Type]=$B$6))*
DEBTRestructuring[Amount Due]
)</f>
        <v>16450</v>
      </c>
      <c r="C21" s="40" cm="1">
        <f t="array" ref="C21">SUMPRODUCT(
(DEBTRestructuring[Month]=$A21)*
(DEBTRestructuring[Year]=C$9)*
IF($B$4="All",1,--(DEBTRestructuring[Credit Institution]=$B$4))*
IF($B$5="All",1,--(DEBTRestructuring[Transaction Status]=$B$5))*
IF($B$6="All",1,--(DEBTRestructuring[Use Type]=$B$6))*
DEBTRestructuring[Amount Due]
)</f>
        <v>16450</v>
      </c>
      <c r="D21" s="40" cm="1">
        <f t="array" ref="D21">SUMPRODUCT(
(DEBTRestructuring[Month]=$A21)*
(DEBTRestructuring[Year]=D$9)*
IF($B$4="All",1,--(DEBTRestructuring[Credit Institution]=$B$4))*
IF($B$5="All",1,--(DEBTRestructuring[Transaction Status]=$B$5))*
IF($B$6="All",1,--(DEBTRestructuring[Use Type]=$B$6))*
DEBTRestructuring[Amount Due]
)</f>
        <v>16450</v>
      </c>
      <c r="E21" s="40" cm="1">
        <f t="array" ref="E21">SUMPRODUCT(
(DEBTRestructuring[Month]=$A21)*
(DEBTRestructuring[Year]=E$9)*
IF($B$4="All",1,--(DEBTRestructuring[Credit Institution]=$B$4))*
IF($B$5="All",1,--(DEBTRestructuring[Transaction Status]=$B$5))*
IF($B$6="All",1,--(DEBTRestructuring[Use Type]=$B$6))*
DEBTRestructuring[Amount Due]
)</f>
        <v>16450</v>
      </c>
      <c r="F21" s="40" cm="1">
        <f t="array" ref="F21">SUMPRODUCT(
(DEBTRestructuring[Month]=$A21)*
(DEBTRestructuring[Year]=F$9)*
IF($B$4="All",1,--(DEBTRestructuring[Credit Institution]=$B$4))*
IF($B$5="All",1,--(DEBTRestructuring[Transaction Status]=$B$5))*
IF($B$6="All",1,--(DEBTRestructuring[Use Type]=$B$6))*
DEBTRestructuring[Amount Due]
)</f>
        <v>16450</v>
      </c>
      <c r="G21" s="40" cm="1">
        <f t="array" ref="G21">SUMPRODUCT(
(DEBTRestructuring[Month]=$A21)*
(DEBTRestructuring[Year]=G$9)*
IF($B$4="All",1,--(DEBTRestructuring[Credit Institution]=$B$4))*
IF($B$5="All",1,--(DEBTRestructuring[Transaction Status]=$B$5))*
IF($B$6="All",1,--(DEBTRestructuring[Use Type]=$B$6))*
DEBTRestructuring[Amount Due]
)</f>
        <v>16450</v>
      </c>
      <c r="H21" s="40" cm="1">
        <f t="array" ref="H21">SUMPRODUCT(
(DEBTRestructuring[Month]=$A21)*
(DEBTRestructuring[Year]=H$9)*
IF($B$4="All",1,--(DEBTRestructuring[Credit Institution]=$B$4))*
IF($B$5="All",1,--(DEBTRestructuring[Transaction Status]=$B$5))*
IF($B$6="All",1,--(DEBTRestructuring[Use Type]=$B$6))*
DEBTRestructuring[Amount Due]
)</f>
        <v>16450</v>
      </c>
      <c r="I21" s="40" cm="1">
        <f t="array" ref="I21">SUMPRODUCT(
(DEBTRestructuring[Month]=$A21)*
(DEBTRestructuring[Year]=I$9)*
IF($B$4="All",1,--(DEBTRestructuring[Credit Institution]=$B$4))*
IF($B$5="All",1,--(DEBTRestructuring[Transaction Status]=$B$5))*
IF($B$6="All",1,--(DEBTRestructuring[Use Type]=$B$6))*
DEBTRestructuring[Amount Due]
)</f>
        <v>0</v>
      </c>
      <c r="J21" s="40" cm="1">
        <f t="array" ref="J21">SUMPRODUCT(
(DEBTRestructuring[Month]=$A21)*
(DEBTRestructuring[Year]=J$9)*
IF($B$4="All",1,--(DEBTRestructuring[Credit Institution]=$B$4))*
IF($B$5="All",1,--(DEBTRestructuring[Transaction Status]=$B$5))*
IF($B$6="All",1,--(DEBTRestructuring[Use Type]=$B$6))*
DEBTRestructuring[Amount Due]
)</f>
        <v>0</v>
      </c>
      <c r="K21" s="40" cm="1">
        <f t="array" ref="K21">SUMPRODUCT(
(DEBTRestructuring[Month]=$A21)*
(DEBTRestructuring[Year]=K$9)*
IF($B$4="All",1,--(DEBTRestructuring[Credit Institution]=$B$4))*
IF($B$5="All",1,--(DEBTRestructuring[Transaction Status]=$B$5))*
IF($B$6="All",1,--(DEBTRestructuring[Use Type]=$B$6))*
DEBTRestructuring[Amount Due]
)</f>
        <v>0</v>
      </c>
    </row>
    <row r="23" spans="1:20" s="2" customFormat="1" ht="15.4" x14ac:dyDescent="0.45">
      <c r="A23" s="70" t="s">
        <v>166</v>
      </c>
      <c r="B23" s="21"/>
      <c r="M23" s="70" t="s">
        <v>111</v>
      </c>
      <c r="N23" s="64" t="s">
        <v>177</v>
      </c>
    </row>
    <row r="24" spans="1:20" s="2" customFormat="1" ht="15.75" thickBot="1" x14ac:dyDescent="0.5">
      <c r="M24" s="70"/>
      <c r="N24" s="64"/>
    </row>
    <row r="25" spans="1:20" s="2" customFormat="1" ht="15" thickBot="1" x14ac:dyDescent="0.55000000000000004">
      <c r="A25" s="60"/>
      <c r="B25" s="58"/>
      <c r="C25" s="59" t="s">
        <v>174</v>
      </c>
      <c r="D25" s="82" t="s">
        <v>173</v>
      </c>
      <c r="E25" s="82"/>
      <c r="F25" s="82"/>
      <c r="G25" s="59" t="s">
        <v>147</v>
      </c>
      <c r="M25" s="2" t="s">
        <v>144</v>
      </c>
      <c r="N25" s="67">
        <v>1</v>
      </c>
      <c r="O25" s="50"/>
      <c r="P25" s="50"/>
      <c r="Q25" s="50"/>
      <c r="R25" s="51"/>
    </row>
    <row r="26" spans="1:20" s="2" customFormat="1" ht="15" customHeight="1" x14ac:dyDescent="0.45">
      <c r="B26" s="37" t="s">
        <v>158</v>
      </c>
      <c r="C26" s="40">
        <f>SUMIF(DEBTRestructuring[Use Type],'Decision Board'!B26,DEBTRestructuring[Amount Due])/1000000</f>
        <v>0.47541885000000045</v>
      </c>
      <c r="D26" s="81">
        <f t="shared" ref="D26:D33" si="2">C26/$C$34</f>
        <v>0.2217857679772281</v>
      </c>
      <c r="E26" s="81"/>
      <c r="F26" s="81"/>
      <c r="G26" s="63">
        <f>C26/$C$34</f>
        <v>0.2217857679772281</v>
      </c>
      <c r="M26" s="2" t="s">
        <v>145</v>
      </c>
      <c r="N26" s="67">
        <v>2</v>
      </c>
      <c r="O26" s="83" t="s">
        <v>182</v>
      </c>
      <c r="P26" s="83"/>
      <c r="Q26" s="83"/>
      <c r="R26" s="83"/>
    </row>
    <row r="27" spans="1:20" s="2" customFormat="1" ht="15" customHeight="1" x14ac:dyDescent="0.45">
      <c r="B27" s="37" t="s">
        <v>159</v>
      </c>
      <c r="C27" s="40">
        <f>SUMIF(DEBTRestructuring[Use Type],'Decision Board'!B27,DEBTRestructuring[Amount Due])/1000000</f>
        <v>1.28994999</v>
      </c>
      <c r="D27" s="81">
        <f t="shared" si="2"/>
        <v>0.60176946956219224</v>
      </c>
      <c r="E27" s="81"/>
      <c r="F27" s="81"/>
      <c r="G27" s="63">
        <f t="shared" ref="G27:G33" si="3">C27/$C$34</f>
        <v>0.60176946956219224</v>
      </c>
      <c r="M27" s="2" t="s">
        <v>146</v>
      </c>
      <c r="N27" s="67">
        <v>3</v>
      </c>
      <c r="O27" s="83"/>
      <c r="P27" s="83"/>
      <c r="Q27" s="83"/>
      <c r="R27" s="83"/>
    </row>
    <row r="28" spans="1:20" s="2" customFormat="1" ht="15" customHeight="1" x14ac:dyDescent="0.45">
      <c r="B28" s="37" t="s">
        <v>160</v>
      </c>
      <c r="C28" s="40">
        <f>SUMIF(DEBTRestructuring[Use Type],'Decision Board'!B28,DEBTRestructuring[Amount Due])/1000000</f>
        <v>0</v>
      </c>
      <c r="D28" s="81">
        <f t="shared" si="2"/>
        <v>0</v>
      </c>
      <c r="E28" s="81"/>
      <c r="F28" s="81"/>
      <c r="G28" s="63">
        <f t="shared" si="3"/>
        <v>0</v>
      </c>
      <c r="M28" s="2" t="s">
        <v>171</v>
      </c>
      <c r="N28" s="40" t="s">
        <v>147</v>
      </c>
      <c r="O28" s="83"/>
      <c r="P28" s="83"/>
      <c r="Q28" s="83"/>
      <c r="R28" s="83"/>
    </row>
    <row r="29" spans="1:20" s="2" customFormat="1" ht="15" x14ac:dyDescent="0.45">
      <c r="B29" s="37" t="s">
        <v>161</v>
      </c>
      <c r="C29" s="40">
        <f>SUMIF(DEBTRestructuring[Use Type],'Decision Board'!B29,DEBTRestructuring[Amount Due])/1000000</f>
        <v>6.8198499999999967E-2</v>
      </c>
      <c r="D29" s="81">
        <f t="shared" si="2"/>
        <v>3.1815012588152468E-2</v>
      </c>
      <c r="E29" s="81"/>
      <c r="F29" s="81"/>
      <c r="G29" s="63">
        <f t="shared" si="3"/>
        <v>3.1815012588152468E-2</v>
      </c>
    </row>
    <row r="30" spans="1:20" s="2" customFormat="1" ht="15" x14ac:dyDescent="0.45">
      <c r="B30" s="37" t="s">
        <v>162</v>
      </c>
      <c r="C30" s="40">
        <f>SUMIF(DEBTRestructuring[Use Type],'Decision Board'!B30,DEBTRestructuring[Amount Due])/1000000</f>
        <v>0</v>
      </c>
      <c r="D30" s="81">
        <f t="shared" si="2"/>
        <v>0</v>
      </c>
      <c r="E30" s="81"/>
      <c r="F30" s="81"/>
      <c r="G30" s="63">
        <f t="shared" si="3"/>
        <v>0</v>
      </c>
    </row>
    <row r="31" spans="1:20" s="2" customFormat="1" ht="15" x14ac:dyDescent="0.45">
      <c r="B31" s="37" t="s">
        <v>163</v>
      </c>
      <c r="C31" s="40">
        <f>SUMIF(DEBTRestructuring[Use Type],'Decision Board'!B31,DEBTRestructuring[Amount Due])/1000000</f>
        <v>0</v>
      </c>
      <c r="D31" s="81">
        <f t="shared" si="2"/>
        <v>0</v>
      </c>
      <c r="E31" s="81"/>
      <c r="F31" s="81"/>
      <c r="G31" s="63">
        <f t="shared" si="3"/>
        <v>0</v>
      </c>
    </row>
    <row r="32" spans="1:20" s="2" customFormat="1" ht="15" x14ac:dyDescent="0.45">
      <c r="B32" s="37" t="s">
        <v>164</v>
      </c>
      <c r="C32" s="40">
        <f>SUMIF(DEBTRestructuring[Use Type],'Decision Board'!B32,DEBTRestructuring[Amount Due])/1000000</f>
        <v>0.31002760000000024</v>
      </c>
      <c r="D32" s="81">
        <f t="shared" si="2"/>
        <v>0.14462974987242697</v>
      </c>
      <c r="E32" s="81"/>
      <c r="F32" s="81"/>
      <c r="G32" s="63">
        <f t="shared" si="3"/>
        <v>0.14462974987242697</v>
      </c>
    </row>
    <row r="33" spans="1:7" s="2" customFormat="1" ht="15.4" thickBot="1" x14ac:dyDescent="0.5">
      <c r="B33" s="37" t="s">
        <v>165</v>
      </c>
      <c r="C33" s="40">
        <f>SUMIF(DEBTRestructuring[Use Type],'Decision Board'!B33,DEBTRestructuring[Amount Due])/1000000</f>
        <v>0</v>
      </c>
      <c r="D33" s="81">
        <f t="shared" si="2"/>
        <v>0</v>
      </c>
      <c r="E33" s="81"/>
      <c r="F33" s="81"/>
      <c r="G33" s="63">
        <f t="shared" si="3"/>
        <v>0</v>
      </c>
    </row>
    <row r="34" spans="1:7" s="2" customFormat="1" ht="15.4" thickBot="1" x14ac:dyDescent="0.55000000000000004">
      <c r="A34" s="60"/>
      <c r="B34" s="60" t="s">
        <v>167</v>
      </c>
      <c r="C34" s="61">
        <f>SUM(DEBTRestructuring[Amount Due])/1000000</f>
        <v>2.1435949400000012</v>
      </c>
      <c r="D34" s="58"/>
      <c r="E34" s="62" t="s">
        <v>169</v>
      </c>
      <c r="F34" s="61">
        <f>C34-(SUM(DEBTRestructuring[Amount Paid])/1000000)</f>
        <v>2.1391530600000013</v>
      </c>
      <c r="G34" s="58"/>
    </row>
    <row r="35" spans="1:7" s="2" customFormat="1" x14ac:dyDescent="0.45"/>
    <row r="36" spans="1:7" s="2" customFormat="1" x14ac:dyDescent="0.45">
      <c r="A36" s="73" t="s">
        <v>172</v>
      </c>
    </row>
    <row r="37" spans="1:7" s="2" customFormat="1" ht="14.65" x14ac:dyDescent="0.5">
      <c r="A37" s="74" t="s">
        <v>176</v>
      </c>
    </row>
    <row r="38" spans="1:7" s="2" customFormat="1" x14ac:dyDescent="0.45">
      <c r="A38" s="37" t="s">
        <v>18</v>
      </c>
      <c r="B38" s="66" t="s">
        <v>12</v>
      </c>
      <c r="C38" s="84">
        <f>SUMIFS('DebtEntry-FREE'!F1:F280,'DebtEntry-FREE'!E1:E280,'Decision Board'!B38,'DebtEntry-FREE'!J1:J280,'Decision Board'!B39)</f>
        <v>83216.899999999994</v>
      </c>
    </row>
    <row r="39" spans="1:7" x14ac:dyDescent="0.45">
      <c r="A39" s="37" t="s">
        <v>22</v>
      </c>
      <c r="B39" s="66">
        <v>2026</v>
      </c>
      <c r="C39" s="84"/>
    </row>
    <row r="41" spans="1:7" ht="15" thickBot="1" x14ac:dyDescent="0.55000000000000004">
      <c r="A41" s="74" t="s">
        <v>192</v>
      </c>
    </row>
    <row r="42" spans="1:7" ht="14.65" thickBot="1" x14ac:dyDescent="0.5">
      <c r="A42" s="71" t="s">
        <v>185</v>
      </c>
      <c r="B42" s="59" t="s">
        <v>120</v>
      </c>
      <c r="C42" s="59" t="s">
        <v>186</v>
      </c>
      <c r="D42" s="59" t="s">
        <v>187</v>
      </c>
    </row>
    <row r="43" spans="1:7" x14ac:dyDescent="0.45">
      <c r="A43" s="71" t="s">
        <v>184</v>
      </c>
      <c r="B43" s="75" t="str" cm="1">
        <f t="array" ref="B43:C46">_xlfn.LET(
    _xlpm.Cat,_xlfn.UNIQUE(_xlfn._xlws.FILTER(DEBTRestructuring[Use Type],DEBTRestructuring[Use Type]&lt;&gt;"")),
    _xlpm.Amt,_xlfn.MAP(_xlpm.Cat,_xlfn.LAMBDA(_xlpm.c,
        SUMIFS(
            DEBTRestructuring[Amount Due],
            DEBTRestructuring[Use Type],_xlpm.c,
            DEBTRestructuring[Month],B38,
            DEBTRestructuring[Year],B39
        ))),
    _xlfn.SORTBY(_xlfn.HSTACK(_xlpm.Cat,_xlpm.Amt),_xlpm.Amt,-1)
)</f>
        <v>Credit Cards</v>
      </c>
      <c r="C43" s="72">
        <v>44966.64</v>
      </c>
      <c r="D43" s="72"/>
    </row>
    <row r="44" spans="1:7" x14ac:dyDescent="0.45">
      <c r="A44" s="71" t="s">
        <v>183</v>
      </c>
      <c r="B44" s="75" t="str">
        <v>Housing Loans</v>
      </c>
      <c r="C44" s="72">
        <v>18733.330000000002</v>
      </c>
      <c r="D44" s="72"/>
    </row>
    <row r="45" spans="1:7" x14ac:dyDescent="0.45">
      <c r="A45" s="71" t="s">
        <v>190</v>
      </c>
      <c r="B45" s="75" t="str">
        <v>Family Borrowings</v>
      </c>
      <c r="C45" s="72">
        <v>11155.56</v>
      </c>
    </row>
    <row r="46" spans="1:7" x14ac:dyDescent="0.45">
      <c r="A46" s="71" t="s">
        <v>191</v>
      </c>
      <c r="B46" s="75" t="str">
        <v>Business Loans</v>
      </c>
      <c r="C46" s="72">
        <v>8361.369999999999</v>
      </c>
    </row>
    <row r="48" spans="1:7" x14ac:dyDescent="0.45">
      <c r="C48" s="38"/>
    </row>
    <row r="49" spans="3:3" x14ac:dyDescent="0.45">
      <c r="C49" s="38"/>
    </row>
    <row r="50" spans="3:3" x14ac:dyDescent="0.45">
      <c r="C50" s="38"/>
    </row>
    <row r="51" spans="3:3" x14ac:dyDescent="0.45">
      <c r="C51" s="38"/>
    </row>
  </sheetData>
  <mergeCells count="15">
    <mergeCell ref="N18:Q20"/>
    <mergeCell ref="O26:R28"/>
    <mergeCell ref="C38:C39"/>
    <mergeCell ref="D26:F26"/>
    <mergeCell ref="D27:F27"/>
    <mergeCell ref="D28:F28"/>
    <mergeCell ref="D29:F29"/>
    <mergeCell ref="D30:F30"/>
    <mergeCell ref="D31:F31"/>
    <mergeCell ref="D32:F32"/>
    <mergeCell ref="B4:F4"/>
    <mergeCell ref="B5:F5"/>
    <mergeCell ref="B6:F6"/>
    <mergeCell ref="D33:F33"/>
    <mergeCell ref="D25:F25"/>
  </mergeCells>
  <conditionalFormatting sqref="D26:D33">
    <cfRule type="dataBar" priority="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{3762D80A-FD61-47C4-9FD2-7A2506EA019B}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762D80A-FD61-47C4-9FD2-7A2506EA019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D26:D33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22AF5FFF-F36B-4386-818C-ECEAE257EA32}">
          <x14:formula1>
            <xm:f>Options!$B$2:$B$100</xm:f>
          </x14:formula1>
          <xm:sqref>B4</xm:sqref>
        </x14:dataValidation>
        <x14:dataValidation type="list" allowBlank="1" showInputMessage="1" showErrorMessage="1" xr:uid="{380474C8-31CD-4CA8-BC70-1ACC5B04D3E5}">
          <x14:formula1>
            <xm:f>Options!$A$2:$A$100</xm:f>
          </x14:formula1>
          <xm:sqref>B5</xm:sqref>
        </x14:dataValidation>
        <x14:dataValidation type="list" allowBlank="1" showInputMessage="1" showErrorMessage="1" xr:uid="{7BDBA0F1-EB7D-4FD3-81E0-FCCEFEFF8455}">
          <x14:formula1>
            <xm:f>Options!$C$2:$C$200</xm:f>
          </x14:formula1>
          <xm:sqref>B6:F6</xm:sqref>
        </x14:dataValidation>
        <x14:dataValidation type="list" allowBlank="1" showInputMessage="1" showErrorMessage="1" xr:uid="{C6BD82DE-E6B0-4FD8-BDCA-6F6A2F99A95F}">
          <x14:formula1>
            <xm:f>Options!$D$2:$D$13</xm:f>
          </x14:formula1>
          <xm:sqref>B38</xm:sqref>
        </x14:dataValidation>
        <x14:dataValidation type="list" allowBlank="1" showInputMessage="1" showErrorMessage="1" xr:uid="{362A4A05-135E-4FF4-BF08-7F8F36A163E9}">
          <x14:formula1>
            <xm:f>'DebtEntry-FREE'!$J$1:$J$280</xm:f>
          </x14:formula1>
          <xm:sqref>B39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E7DF0-E8FA-4AEA-8A4D-44650608D110}">
  <sheetPr codeName="Sheet2"/>
  <dimension ref="A1:O81"/>
  <sheetViews>
    <sheetView zoomScale="84" zoomScaleNormal="400" workbookViewId="0">
      <selection activeCell="E17" sqref="E17"/>
    </sheetView>
  </sheetViews>
  <sheetFormatPr defaultRowHeight="14.25" x14ac:dyDescent="0.45"/>
  <cols>
    <col min="1" max="1" width="20.06640625" bestFit="1" customWidth="1"/>
    <col min="2" max="2" width="40.6640625" bestFit="1" customWidth="1"/>
    <col min="3" max="3" width="32" bestFit="1" customWidth="1"/>
    <col min="4" max="11" width="16.86328125" bestFit="1" customWidth="1"/>
    <col min="13" max="13" width="11.3984375" bestFit="1" customWidth="1"/>
  </cols>
  <sheetData>
    <row r="1" spans="1:15" ht="14.65" thickBot="1" x14ac:dyDescent="0.5">
      <c r="A1" s="18" t="s">
        <v>50</v>
      </c>
      <c r="B1" s="5" t="s">
        <v>118</v>
      </c>
      <c r="C1" s="5" t="s">
        <v>119</v>
      </c>
      <c r="D1" s="5" t="s">
        <v>18</v>
      </c>
      <c r="E1" s="5" t="s">
        <v>142</v>
      </c>
      <c r="F1" s="5"/>
      <c r="G1" s="5"/>
      <c r="H1" s="5"/>
      <c r="I1" s="5"/>
      <c r="J1" s="5"/>
      <c r="K1" s="5"/>
    </row>
    <row r="2" spans="1:15" x14ac:dyDescent="0.45">
      <c r="A2" s="19" t="s">
        <v>6</v>
      </c>
      <c r="B2" s="19" t="s">
        <v>132</v>
      </c>
      <c r="C2" s="19" t="s">
        <v>158</v>
      </c>
      <c r="D2" s="19" t="s">
        <v>1</v>
      </c>
      <c r="E2" s="19" t="s">
        <v>188</v>
      </c>
      <c r="F2" s="19"/>
      <c r="G2" s="19"/>
      <c r="H2" s="19"/>
      <c r="I2" s="19"/>
      <c r="J2" s="19"/>
      <c r="K2" s="19"/>
    </row>
    <row r="3" spans="1:15" x14ac:dyDescent="0.45">
      <c r="A3" s="19" t="s">
        <v>29</v>
      </c>
      <c r="B3" s="19" t="s">
        <v>133</v>
      </c>
      <c r="C3" s="19" t="s">
        <v>159</v>
      </c>
      <c r="D3" s="19" t="s">
        <v>2</v>
      </c>
      <c r="E3" s="19" t="s">
        <v>189</v>
      </c>
      <c r="F3" s="19"/>
      <c r="G3" s="19"/>
      <c r="H3" s="19"/>
      <c r="I3" s="19"/>
      <c r="J3" s="19"/>
      <c r="K3" s="19"/>
    </row>
    <row r="4" spans="1:15" ht="16.5" x14ac:dyDescent="0.75">
      <c r="A4" s="19" t="s">
        <v>24</v>
      </c>
      <c r="B4" s="19" t="s">
        <v>134</v>
      </c>
      <c r="C4" s="19" t="s">
        <v>160</v>
      </c>
      <c r="D4" s="19" t="s">
        <v>3</v>
      </c>
      <c r="E4" s="19"/>
      <c r="F4" s="19"/>
      <c r="G4" s="19"/>
      <c r="H4" s="19"/>
      <c r="I4" s="19"/>
      <c r="J4" s="19"/>
      <c r="K4" s="19"/>
      <c r="M4" s="26" t="s">
        <v>93</v>
      </c>
    </row>
    <row r="5" spans="1:15" x14ac:dyDescent="0.45">
      <c r="A5" s="19" t="s">
        <v>10</v>
      </c>
      <c r="B5" s="19" t="s">
        <v>135</v>
      </c>
      <c r="C5" s="19" t="s">
        <v>161</v>
      </c>
      <c r="D5" s="19" t="s">
        <v>4</v>
      </c>
      <c r="E5" s="19"/>
      <c r="F5" s="19"/>
      <c r="G5" s="19"/>
      <c r="H5" s="19"/>
      <c r="I5" s="19"/>
      <c r="J5" s="19"/>
      <c r="K5" s="19"/>
      <c r="M5" s="8" t="s">
        <v>94</v>
      </c>
      <c r="O5" s="8" t="s">
        <v>98</v>
      </c>
    </row>
    <row r="6" spans="1:15" x14ac:dyDescent="0.45">
      <c r="A6" s="19"/>
      <c r="B6" s="19" t="s">
        <v>136</v>
      </c>
      <c r="C6" s="19" t="s">
        <v>162</v>
      </c>
      <c r="D6" s="19" t="s">
        <v>7</v>
      </c>
      <c r="E6" s="19"/>
      <c r="F6" s="19"/>
      <c r="G6" s="19"/>
      <c r="H6" s="19"/>
      <c r="I6" s="19"/>
      <c r="J6" s="19"/>
      <c r="K6" s="19"/>
      <c r="M6" s="8" t="s">
        <v>95</v>
      </c>
      <c r="O6" s="8" t="s">
        <v>96</v>
      </c>
    </row>
    <row r="7" spans="1:15" x14ac:dyDescent="0.45">
      <c r="A7" s="19"/>
      <c r="B7" s="19" t="s">
        <v>137</v>
      </c>
      <c r="C7" s="19" t="s">
        <v>163</v>
      </c>
      <c r="D7" s="19" t="s">
        <v>8</v>
      </c>
      <c r="E7" s="19"/>
      <c r="F7" s="19"/>
      <c r="G7" s="19"/>
      <c r="H7" s="19"/>
      <c r="I7" s="19"/>
      <c r="J7" s="19"/>
      <c r="K7" s="19"/>
      <c r="M7" s="8" t="s">
        <v>97</v>
      </c>
      <c r="O7" s="8" t="s">
        <v>99</v>
      </c>
    </row>
    <row r="8" spans="1:15" x14ac:dyDescent="0.45">
      <c r="A8" s="19"/>
      <c r="B8" s="19" t="s">
        <v>138</v>
      </c>
      <c r="C8" s="19" t="s">
        <v>164</v>
      </c>
      <c r="D8" s="19" t="s">
        <v>9</v>
      </c>
      <c r="E8" s="19"/>
      <c r="F8" s="19"/>
      <c r="G8" s="19"/>
      <c r="H8" s="19"/>
      <c r="I8" s="19"/>
      <c r="J8" s="19"/>
      <c r="K8" s="19"/>
    </row>
    <row r="9" spans="1:15" x14ac:dyDescent="0.45">
      <c r="A9" s="19"/>
      <c r="B9" s="19" t="s">
        <v>139</v>
      </c>
      <c r="C9" s="19" t="s">
        <v>165</v>
      </c>
      <c r="D9" s="19" t="s">
        <v>11</v>
      </c>
      <c r="E9" s="19"/>
      <c r="F9" s="19"/>
      <c r="G9" s="19"/>
      <c r="H9" s="19"/>
      <c r="I9" s="19"/>
      <c r="J9" s="19"/>
      <c r="K9" s="19"/>
    </row>
    <row r="10" spans="1:15" x14ac:dyDescent="0.45">
      <c r="A10" s="19"/>
      <c r="B10" s="19" t="s">
        <v>10</v>
      </c>
      <c r="C10" s="19" t="s">
        <v>10</v>
      </c>
      <c r="D10" s="19" t="s">
        <v>12</v>
      </c>
      <c r="E10" s="19"/>
      <c r="F10" s="19"/>
      <c r="G10" s="19"/>
      <c r="H10" s="19"/>
      <c r="I10" s="19"/>
      <c r="J10" s="19"/>
      <c r="K10" s="19"/>
    </row>
    <row r="11" spans="1:15" ht="16.149999999999999" x14ac:dyDescent="0.45">
      <c r="A11" s="19"/>
      <c r="B11" s="19" t="s">
        <v>35</v>
      </c>
      <c r="C11" s="19"/>
      <c r="D11" s="19" t="s">
        <v>13</v>
      </c>
      <c r="E11" s="19"/>
      <c r="F11" s="19"/>
      <c r="G11" s="19"/>
      <c r="H11" s="19"/>
      <c r="I11" s="19"/>
      <c r="J11" s="19"/>
      <c r="K11" s="19"/>
      <c r="M11" s="25" t="s">
        <v>62</v>
      </c>
    </row>
    <row r="12" spans="1:15" x14ac:dyDescent="0.45">
      <c r="A12" s="19"/>
      <c r="B12" s="19" t="s">
        <v>36</v>
      </c>
      <c r="C12" s="19"/>
      <c r="D12" s="19" t="s">
        <v>14</v>
      </c>
      <c r="E12" s="19"/>
      <c r="F12" s="19"/>
      <c r="G12" s="19"/>
      <c r="H12" s="19"/>
      <c r="I12" s="19"/>
      <c r="J12" s="19"/>
      <c r="K12" s="19"/>
      <c r="M12" s="2" t="s">
        <v>101</v>
      </c>
    </row>
    <row r="13" spans="1:15" x14ac:dyDescent="0.45">
      <c r="A13" s="19"/>
      <c r="B13" s="19" t="s">
        <v>37</v>
      </c>
      <c r="C13" s="19"/>
      <c r="D13" s="19" t="s">
        <v>15</v>
      </c>
      <c r="E13" s="19"/>
      <c r="F13" s="19"/>
      <c r="G13" s="19"/>
      <c r="H13" s="19"/>
      <c r="I13" s="19"/>
      <c r="J13" s="19"/>
      <c r="K13" s="19"/>
      <c r="M13" s="2" t="s">
        <v>102</v>
      </c>
    </row>
    <row r="14" spans="1:15" x14ac:dyDescent="0.45">
      <c r="A14" s="19"/>
      <c r="B14" s="19" t="s">
        <v>141</v>
      </c>
      <c r="C14" s="19"/>
      <c r="D14" s="19"/>
      <c r="E14" s="19"/>
      <c r="F14" s="19"/>
      <c r="G14" s="19"/>
      <c r="H14" s="19"/>
      <c r="I14" s="19"/>
      <c r="J14" s="19"/>
      <c r="K14" s="19"/>
      <c r="M14" s="2"/>
    </row>
    <row r="15" spans="1:15" ht="14.65" x14ac:dyDescent="0.5">
      <c r="A15" s="19"/>
      <c r="B15" s="19" t="s">
        <v>47</v>
      </c>
      <c r="C15" s="19"/>
      <c r="D15" s="19"/>
      <c r="E15" s="19"/>
      <c r="F15" s="19"/>
      <c r="G15" s="19"/>
      <c r="H15" s="19"/>
      <c r="I15" s="19"/>
      <c r="J15" s="19"/>
      <c r="K15" s="19"/>
      <c r="M15" s="2" t="s">
        <v>103</v>
      </c>
    </row>
    <row r="16" spans="1:15" x14ac:dyDescent="0.45">
      <c r="A16" s="19"/>
      <c r="B16" s="19" t="s">
        <v>48</v>
      </c>
      <c r="C16" s="19"/>
      <c r="D16" s="19"/>
      <c r="E16" s="19"/>
      <c r="F16" s="19"/>
      <c r="G16" s="19"/>
      <c r="H16" s="19"/>
      <c r="I16" s="19"/>
      <c r="J16" s="19"/>
      <c r="K16" s="19"/>
      <c r="M16" s="2" t="s">
        <v>104</v>
      </c>
    </row>
    <row r="17" spans="1:13" x14ac:dyDescent="0.45">
      <c r="A17" s="19"/>
      <c r="B17" s="19" t="s">
        <v>126</v>
      </c>
      <c r="C17" s="19"/>
      <c r="D17" s="19"/>
      <c r="E17" s="19"/>
      <c r="F17" s="19"/>
      <c r="G17" s="19"/>
      <c r="H17" s="19"/>
      <c r="I17" s="19"/>
      <c r="J17" s="19"/>
      <c r="K17" s="19"/>
    </row>
    <row r="18" spans="1:13" x14ac:dyDescent="0.45">
      <c r="A18" s="19"/>
      <c r="B18" s="19" t="s">
        <v>140</v>
      </c>
      <c r="C18" s="19"/>
      <c r="D18" s="19"/>
      <c r="E18" s="19"/>
      <c r="F18" s="19"/>
      <c r="G18" s="19"/>
      <c r="H18" s="19"/>
      <c r="I18" s="19"/>
      <c r="J18" s="19"/>
      <c r="K18" s="19"/>
      <c r="M18" s="2" t="s">
        <v>100</v>
      </c>
    </row>
    <row r="19" spans="1:13" x14ac:dyDescent="0.45">
      <c r="A19" s="19"/>
      <c r="B19" s="19" t="s">
        <v>127</v>
      </c>
      <c r="C19" s="19"/>
      <c r="D19" s="19"/>
      <c r="E19" s="19"/>
      <c r="F19" s="19"/>
      <c r="G19" s="19"/>
      <c r="H19" s="19"/>
      <c r="I19" s="19"/>
      <c r="J19" s="19"/>
      <c r="K19" s="19"/>
    </row>
    <row r="20" spans="1:13" x14ac:dyDescent="0.45">
      <c r="A20" s="19"/>
      <c r="B20" s="19" t="s">
        <v>128</v>
      </c>
      <c r="C20" s="19"/>
      <c r="D20" s="19"/>
      <c r="E20" s="19"/>
      <c r="F20" s="19"/>
      <c r="G20" s="19"/>
      <c r="H20" s="19"/>
      <c r="I20" s="19"/>
      <c r="J20" s="19"/>
      <c r="K20" s="19"/>
    </row>
    <row r="21" spans="1:13" x14ac:dyDescent="0.45">
      <c r="A21" s="19"/>
      <c r="B21" s="19" t="s">
        <v>129</v>
      </c>
      <c r="C21" s="19"/>
      <c r="D21" s="19"/>
      <c r="E21" s="19"/>
      <c r="F21" s="19"/>
      <c r="G21" s="19"/>
      <c r="H21" s="19"/>
      <c r="I21" s="19"/>
      <c r="J21" s="19"/>
      <c r="K21" s="19"/>
    </row>
    <row r="22" spans="1:13" x14ac:dyDescent="0.45">
      <c r="A22" s="19"/>
      <c r="B22" s="19" t="s">
        <v>130</v>
      </c>
      <c r="C22" s="19"/>
      <c r="D22" s="19"/>
      <c r="E22" s="19"/>
      <c r="F22" s="19"/>
      <c r="G22" s="19"/>
      <c r="H22" s="19"/>
      <c r="I22" s="19"/>
      <c r="J22" s="19"/>
      <c r="K22" s="19"/>
    </row>
    <row r="23" spans="1:13" x14ac:dyDescent="0.45">
      <c r="A23" s="19"/>
      <c r="B23" s="19" t="s">
        <v>131</v>
      </c>
      <c r="C23" s="19"/>
      <c r="D23" s="19"/>
      <c r="E23" s="19"/>
      <c r="F23" s="19"/>
      <c r="G23" s="19"/>
      <c r="H23" s="19"/>
      <c r="I23" s="19"/>
      <c r="J23" s="19"/>
      <c r="K23" s="19"/>
    </row>
    <row r="24" spans="1:13" x14ac:dyDescent="0.4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3" x14ac:dyDescent="0.4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3" x14ac:dyDescent="0.4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3" x14ac:dyDescent="0.4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3" x14ac:dyDescent="0.4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3" x14ac:dyDescent="0.4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3" x14ac:dyDescent="0.4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spans="1:13" x14ac:dyDescent="0.4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spans="1:13" x14ac:dyDescent="0.4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1:11" x14ac:dyDescent="0.4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</row>
    <row r="34" spans="1:11" x14ac:dyDescent="0.4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</row>
    <row r="35" spans="1:11" x14ac:dyDescent="0.4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</row>
    <row r="36" spans="1:11" x14ac:dyDescent="0.4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7" spans="1:11" x14ac:dyDescent="0.4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8" spans="1:11" x14ac:dyDescent="0.4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1:11" x14ac:dyDescent="0.4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spans="1:11" x14ac:dyDescent="0.4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</row>
    <row r="41" spans="1:11" x14ac:dyDescent="0.4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</row>
    <row r="42" spans="1:11" x14ac:dyDescent="0.4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</row>
    <row r="43" spans="1:11" x14ac:dyDescent="0.4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</row>
    <row r="44" spans="1:11" x14ac:dyDescent="0.4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</row>
    <row r="45" spans="1:11" x14ac:dyDescent="0.4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</row>
    <row r="46" spans="1:11" x14ac:dyDescent="0.4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</row>
    <row r="47" spans="1:11" x14ac:dyDescent="0.4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</row>
    <row r="48" spans="1:11" x14ac:dyDescent="0.4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</row>
    <row r="49" spans="1:11" x14ac:dyDescent="0.4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</row>
    <row r="50" spans="1:11" x14ac:dyDescent="0.4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</row>
    <row r="51" spans="1:11" x14ac:dyDescent="0.4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2" spans="1:11" x14ac:dyDescent="0.4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</row>
    <row r="53" spans="1:11" x14ac:dyDescent="0.4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</row>
    <row r="54" spans="1:11" x14ac:dyDescent="0.4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</row>
    <row r="55" spans="1:11" x14ac:dyDescent="0.4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</row>
    <row r="56" spans="1:11" x14ac:dyDescent="0.4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</row>
    <row r="57" spans="1:11" x14ac:dyDescent="0.4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</row>
    <row r="58" spans="1:11" x14ac:dyDescent="0.4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</row>
    <row r="59" spans="1:11" x14ac:dyDescent="0.4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</row>
    <row r="60" spans="1:11" x14ac:dyDescent="0.4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</row>
    <row r="61" spans="1:11" x14ac:dyDescent="0.4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</row>
    <row r="62" spans="1:11" x14ac:dyDescent="0.4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</row>
    <row r="63" spans="1:11" x14ac:dyDescent="0.4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</row>
    <row r="64" spans="1:11" x14ac:dyDescent="0.4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</row>
    <row r="65" spans="1:11" x14ac:dyDescent="0.4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</row>
    <row r="66" spans="1:11" x14ac:dyDescent="0.4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</row>
    <row r="67" spans="1:11" x14ac:dyDescent="0.4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</row>
    <row r="68" spans="1:11" x14ac:dyDescent="0.4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</row>
    <row r="69" spans="1:11" x14ac:dyDescent="0.4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</row>
    <row r="70" spans="1:11" x14ac:dyDescent="0.4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</row>
    <row r="71" spans="1:11" x14ac:dyDescent="0.4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</row>
    <row r="72" spans="1:11" x14ac:dyDescent="0.4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</row>
    <row r="73" spans="1:11" x14ac:dyDescent="0.4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</row>
    <row r="74" spans="1:11" x14ac:dyDescent="0.4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</row>
    <row r="75" spans="1:11" x14ac:dyDescent="0.4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</row>
    <row r="76" spans="1:11" x14ac:dyDescent="0.4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</row>
    <row r="77" spans="1:11" x14ac:dyDescent="0.4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</row>
    <row r="78" spans="1:11" x14ac:dyDescent="0.4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</row>
    <row r="79" spans="1:11" x14ac:dyDescent="0.4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</row>
    <row r="80" spans="1:11" x14ac:dyDescent="0.4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</row>
    <row r="81" spans="1:11" x14ac:dyDescent="0.4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99F06-7661-445D-9E1D-E2D525DF208F}">
  <dimension ref="A1:L199"/>
  <sheetViews>
    <sheetView zoomScale="68" workbookViewId="0">
      <selection activeCell="C7" sqref="C7"/>
    </sheetView>
  </sheetViews>
  <sheetFormatPr defaultRowHeight="16.149999999999999" x14ac:dyDescent="0.5"/>
  <cols>
    <col min="1" max="1" width="25.86328125" style="47" customWidth="1"/>
    <col min="2" max="2" width="40.1328125" style="47" bestFit="1" customWidth="1"/>
    <col min="3" max="3" width="21.1328125" style="43" bestFit="1" customWidth="1"/>
    <col min="4" max="4" width="22" style="44" customWidth="1"/>
    <col min="5" max="5" width="24.53125" style="44" customWidth="1"/>
    <col min="6" max="6" width="15.53125" style="44" customWidth="1"/>
    <col min="7" max="7" width="24.53125" style="44" customWidth="1"/>
    <col min="8" max="8" width="23.06640625" style="45" bestFit="1" customWidth="1"/>
    <col min="9" max="9" width="18.1328125" style="45" customWidth="1"/>
    <col min="10" max="10" width="19.1328125" style="45" bestFit="1" customWidth="1"/>
    <col min="11" max="11" width="12.9296875" style="43" customWidth="1"/>
    <col min="12" max="12" width="11.6640625" style="43" customWidth="1"/>
    <col min="13" max="16384" width="9.06640625" style="42"/>
  </cols>
  <sheetData>
    <row r="1" spans="1:12" ht="16.5" thickBot="1" x14ac:dyDescent="0.55000000000000004">
      <c r="A1" s="48" t="s">
        <v>50</v>
      </c>
      <c r="B1" s="52" t="s">
        <v>118</v>
      </c>
      <c r="C1" s="49" t="s">
        <v>119</v>
      </c>
      <c r="D1" s="49" t="s">
        <v>121</v>
      </c>
      <c r="E1" s="49" t="s">
        <v>122</v>
      </c>
      <c r="F1" s="49" t="s">
        <v>123</v>
      </c>
      <c r="G1" s="49" t="s">
        <v>124</v>
      </c>
      <c r="H1" s="49" t="s">
        <v>125</v>
      </c>
      <c r="I1" s="49" t="s">
        <v>27</v>
      </c>
      <c r="J1" s="49" t="s">
        <v>28</v>
      </c>
      <c r="K1" s="49" t="s">
        <v>20</v>
      </c>
      <c r="L1" s="49" t="s">
        <v>142</v>
      </c>
    </row>
    <row r="2" spans="1:12" ht="15" customHeight="1" x14ac:dyDescent="0.5">
      <c r="A2" s="35" t="s">
        <v>6</v>
      </c>
      <c r="B2" s="53" t="s">
        <v>136</v>
      </c>
      <c r="C2" s="35" t="s">
        <v>161</v>
      </c>
      <c r="D2" s="56">
        <f>tblDebt[[#This Row],[Current Balance]]*18</f>
        <v>239861.52</v>
      </c>
      <c r="E2" s="56">
        <v>13325.64</v>
      </c>
      <c r="F2" s="54"/>
      <c r="G2" s="56">
        <v>4441.88</v>
      </c>
      <c r="H2" s="57">
        <v>28</v>
      </c>
      <c r="I2" s="55">
        <v>45717</v>
      </c>
      <c r="J2" s="55">
        <v>46266</v>
      </c>
      <c r="K2" s="28" t="str">
        <f>IF(tblDebt[[#This Row],[Current Balance]]="","",IF(tblDebt[[#This Row],[Current Balance]]&lt;&gt;"0","unpaid","paid"))</f>
        <v>unpaid</v>
      </c>
      <c r="L2" s="28">
        <f>DATEDIF(I2,J2,"M")</f>
        <v>18</v>
      </c>
    </row>
    <row r="3" spans="1:12" ht="15.75" x14ac:dyDescent="0.5">
      <c r="A3" s="35" t="s">
        <v>6</v>
      </c>
      <c r="B3" s="53" t="s">
        <v>136</v>
      </c>
      <c r="C3" s="35" t="s">
        <v>164</v>
      </c>
      <c r="D3" s="56">
        <v>78422.400000000009</v>
      </c>
      <c r="E3" s="56">
        <v>65352</v>
      </c>
      <c r="F3" s="54"/>
      <c r="G3" s="56">
        <v>2178.4</v>
      </c>
      <c r="H3" s="57">
        <v>28</v>
      </c>
      <c r="I3" s="55">
        <v>46023</v>
      </c>
      <c r="J3" s="55">
        <v>47119</v>
      </c>
      <c r="K3" s="28" t="str">
        <f>IF(tblDebt[[#This Row],[Current Balance]]="","",IF(tblDebt[[#This Row],[Current Balance]]&lt;&gt;"0","unpaid","paid"))</f>
        <v>unpaid</v>
      </c>
      <c r="L3" s="28">
        <f t="shared" ref="L3:L65" si="0">DATEDIF(I3,J3,"M")</f>
        <v>36</v>
      </c>
    </row>
    <row r="4" spans="1:12" ht="15" customHeight="1" x14ac:dyDescent="0.5">
      <c r="A4" s="35"/>
      <c r="B4" s="53"/>
      <c r="C4" s="28"/>
      <c r="D4" s="56"/>
      <c r="E4" s="56"/>
      <c r="F4" s="54"/>
      <c r="G4" s="56"/>
      <c r="H4" s="57"/>
      <c r="I4" s="55"/>
      <c r="J4" s="55"/>
      <c r="K4" s="28" t="str">
        <f>IF(tblDebt[[#This Row],[Current Balance]]="","",IF(tblDebt[[#This Row],[Current Balance]]&lt;&gt;"0","unpaid","paid"))</f>
        <v/>
      </c>
      <c r="L4" s="28">
        <f t="shared" si="0"/>
        <v>0</v>
      </c>
    </row>
    <row r="5" spans="1:12" ht="15.75" x14ac:dyDescent="0.5">
      <c r="A5" s="35"/>
      <c r="B5" s="53"/>
      <c r="C5" s="28"/>
      <c r="D5" s="56"/>
      <c r="E5" s="56"/>
      <c r="F5" s="54"/>
      <c r="G5" s="56"/>
      <c r="H5" s="57"/>
      <c r="I5" s="55"/>
      <c r="J5" s="55"/>
      <c r="K5" s="28" t="str">
        <f>IF(tblDebt[[#This Row],[Current Balance]]="","",IF(tblDebt[[#This Row],[Current Balance]]&lt;&gt;"0","unpaid","paid"))</f>
        <v/>
      </c>
      <c r="L5" s="28">
        <f t="shared" si="0"/>
        <v>0</v>
      </c>
    </row>
    <row r="6" spans="1:12" ht="15.75" customHeight="1" x14ac:dyDescent="0.5">
      <c r="A6" s="35"/>
      <c r="B6" s="53"/>
      <c r="C6" s="79" t="s">
        <v>205</v>
      </c>
      <c r="D6" s="56"/>
      <c r="E6" s="56"/>
      <c r="F6" s="56"/>
      <c r="G6" s="56"/>
      <c r="H6" s="57"/>
      <c r="I6" s="55"/>
      <c r="J6" s="55"/>
      <c r="K6" s="28" t="str">
        <f>IF(tblDebt[[#This Row],[Current Balance]]="","",IF(tblDebt[[#This Row],[Current Balance]]&lt;&gt;"0","unpaid","paid"))</f>
        <v/>
      </c>
      <c r="L6" s="28">
        <f t="shared" si="0"/>
        <v>0</v>
      </c>
    </row>
    <row r="7" spans="1:12" ht="15.75" customHeight="1" x14ac:dyDescent="0.5">
      <c r="A7" s="35"/>
      <c r="B7" s="53"/>
      <c r="C7" s="79" t="s">
        <v>206</v>
      </c>
      <c r="D7" s="56"/>
      <c r="E7" s="56"/>
      <c r="F7" s="56"/>
      <c r="G7" s="56"/>
      <c r="H7" s="57"/>
      <c r="I7" s="55"/>
      <c r="J7" s="55"/>
      <c r="K7" s="28" t="str">
        <f>IF(tblDebt[[#This Row],[Current Balance]]="","",IF(tblDebt[[#This Row],[Current Balance]]&lt;&gt;"0","unpaid","paid"))</f>
        <v/>
      </c>
      <c r="L7" s="28">
        <f t="shared" si="0"/>
        <v>0</v>
      </c>
    </row>
    <row r="8" spans="1:12" ht="15.75" customHeight="1" x14ac:dyDescent="0.5">
      <c r="A8" s="35"/>
      <c r="B8" s="53"/>
      <c r="C8" s="79" t="s">
        <v>207</v>
      </c>
      <c r="D8" s="56"/>
      <c r="E8" s="56"/>
      <c r="F8" s="56"/>
      <c r="G8" s="56"/>
      <c r="H8" s="57"/>
      <c r="I8" s="55"/>
      <c r="J8" s="55"/>
      <c r="K8" s="28" t="str">
        <f>IF(tblDebt[[#This Row],[Current Balance]]="","",IF(tblDebt[[#This Row],[Current Balance]]&lt;&gt;"0","unpaid","paid"))</f>
        <v/>
      </c>
      <c r="L8" s="28">
        <f t="shared" si="0"/>
        <v>0</v>
      </c>
    </row>
    <row r="9" spans="1:12" ht="15.75" x14ac:dyDescent="0.5">
      <c r="A9" s="35"/>
      <c r="B9" s="53"/>
      <c r="C9" s="28"/>
      <c r="D9" s="56"/>
      <c r="E9" s="56"/>
      <c r="F9" s="54"/>
      <c r="G9" s="56"/>
      <c r="H9" s="57"/>
      <c r="I9" s="55"/>
      <c r="J9" s="55"/>
      <c r="K9" s="28" t="str">
        <f>IF(tblDebt[[#This Row],[Current Balance]]="","",IF(tblDebt[[#This Row],[Current Balance]]&lt;&gt;"0","unpaid","paid"))</f>
        <v/>
      </c>
      <c r="L9" s="28">
        <f t="shared" si="0"/>
        <v>0</v>
      </c>
    </row>
    <row r="10" spans="1:12" ht="15.75" x14ac:dyDescent="0.5">
      <c r="A10" s="35"/>
      <c r="B10" s="53"/>
      <c r="C10" s="28"/>
      <c r="D10" s="56"/>
      <c r="E10" s="56"/>
      <c r="F10" s="54"/>
      <c r="G10" s="56"/>
      <c r="H10" s="57"/>
      <c r="I10" s="55"/>
      <c r="J10" s="55"/>
      <c r="K10" s="28" t="str">
        <f>IF(tblDebt[[#This Row],[Current Balance]]="","",IF(tblDebt[[#This Row],[Current Balance]]&lt;&gt;"0","unpaid","paid"))</f>
        <v/>
      </c>
      <c r="L10" s="28">
        <f t="shared" si="0"/>
        <v>0</v>
      </c>
    </row>
    <row r="11" spans="1:12" ht="15.75" x14ac:dyDescent="0.5">
      <c r="A11" s="35"/>
      <c r="B11" s="53"/>
      <c r="C11" s="28"/>
      <c r="D11" s="56"/>
      <c r="E11" s="56"/>
      <c r="F11" s="54"/>
      <c r="G11" s="56"/>
      <c r="H11" s="57"/>
      <c r="I11" s="55"/>
      <c r="J11" s="55"/>
      <c r="K11" s="28" t="str">
        <f>IF(tblDebt[[#This Row],[Current Balance]]="","",IF(tblDebt[[#This Row],[Current Balance]]&lt;&gt;"0","unpaid","paid"))</f>
        <v/>
      </c>
      <c r="L11" s="28">
        <f t="shared" si="0"/>
        <v>0</v>
      </c>
    </row>
    <row r="12" spans="1:12" ht="15.75" x14ac:dyDescent="0.5">
      <c r="A12" s="35"/>
      <c r="B12" s="53"/>
      <c r="C12" s="28"/>
      <c r="D12" s="56"/>
      <c r="E12" s="56"/>
      <c r="F12" s="54"/>
      <c r="G12" s="56"/>
      <c r="H12" s="57"/>
      <c r="I12" s="55"/>
      <c r="J12" s="55"/>
      <c r="K12" s="28" t="str">
        <f>IF(tblDebt[[#This Row],[Current Balance]]="","",IF(tblDebt[[#This Row],[Current Balance]]&lt;&gt;"0","unpaid","paid"))</f>
        <v/>
      </c>
      <c r="L12" s="28">
        <f t="shared" si="0"/>
        <v>0</v>
      </c>
    </row>
    <row r="13" spans="1:12" ht="15.75" x14ac:dyDescent="0.5">
      <c r="A13" s="35"/>
      <c r="B13" s="53"/>
      <c r="C13" s="28"/>
      <c r="D13" s="56"/>
      <c r="E13" s="56"/>
      <c r="F13" s="54"/>
      <c r="G13" s="56"/>
      <c r="H13" s="57"/>
      <c r="I13" s="55"/>
      <c r="J13" s="55"/>
      <c r="K13" s="28" t="str">
        <f>IF(tblDebt[[#This Row],[Current Balance]]="","",IF(tblDebt[[#This Row],[Current Balance]]&lt;&gt;"0","unpaid","paid"))</f>
        <v/>
      </c>
      <c r="L13" s="28">
        <f t="shared" si="0"/>
        <v>0</v>
      </c>
    </row>
    <row r="14" spans="1:12" ht="15.75" x14ac:dyDescent="0.5">
      <c r="A14" s="35"/>
      <c r="B14" s="53"/>
      <c r="C14" s="28"/>
      <c r="D14" s="56"/>
      <c r="E14" s="56"/>
      <c r="F14" s="54"/>
      <c r="G14" s="56"/>
      <c r="H14" s="57"/>
      <c r="I14" s="55"/>
      <c r="J14" s="55"/>
      <c r="K14" s="28" t="str">
        <f>IF(tblDebt[[#This Row],[Current Balance]]="","",IF(tblDebt[[#This Row],[Current Balance]]&lt;&gt;"0","unpaid","paid"))</f>
        <v/>
      </c>
      <c r="L14" s="28">
        <f t="shared" si="0"/>
        <v>0</v>
      </c>
    </row>
    <row r="15" spans="1:12" ht="15.75" x14ac:dyDescent="0.5">
      <c r="A15" s="35"/>
      <c r="B15" s="53"/>
      <c r="C15" s="28"/>
      <c r="D15" s="56"/>
      <c r="E15" s="56"/>
      <c r="F15" s="54"/>
      <c r="G15" s="56"/>
      <c r="H15" s="57"/>
      <c r="I15" s="55"/>
      <c r="J15" s="55"/>
      <c r="K15" s="28" t="str">
        <f>IF(tblDebt[[#This Row],[Current Balance]]="","",IF(tblDebt[[#This Row],[Current Balance]]&lt;&gt;"0","unpaid","paid"))</f>
        <v/>
      </c>
      <c r="L15" s="28">
        <f t="shared" si="0"/>
        <v>0</v>
      </c>
    </row>
    <row r="16" spans="1:12" ht="15.75" x14ac:dyDescent="0.5">
      <c r="A16" s="35"/>
      <c r="B16" s="53"/>
      <c r="C16" s="28"/>
      <c r="D16" s="56"/>
      <c r="E16" s="56"/>
      <c r="F16" s="54"/>
      <c r="G16" s="56"/>
      <c r="H16" s="57"/>
      <c r="I16" s="55"/>
      <c r="J16" s="55"/>
      <c r="K16" s="28" t="str">
        <f>IF(tblDebt[[#This Row],[Current Balance]]="","",IF(tblDebt[[#This Row],[Current Balance]]&lt;&gt;"0","unpaid","paid"))</f>
        <v/>
      </c>
      <c r="L16" s="28">
        <f t="shared" si="0"/>
        <v>0</v>
      </c>
    </row>
    <row r="17" spans="1:12" ht="15.75" x14ac:dyDescent="0.5">
      <c r="A17" s="35"/>
      <c r="B17" s="53"/>
      <c r="C17" s="28"/>
      <c r="D17" s="56"/>
      <c r="E17" s="56"/>
      <c r="F17" s="54"/>
      <c r="G17" s="56"/>
      <c r="H17" s="57"/>
      <c r="I17" s="55"/>
      <c r="J17" s="55"/>
      <c r="K17" s="28" t="str">
        <f>IF(tblDebt[[#This Row],[Current Balance]]="","",IF(tblDebt[[#This Row],[Current Balance]]&lt;&gt;"0","unpaid","paid"))</f>
        <v/>
      </c>
      <c r="L17" s="28">
        <f t="shared" si="0"/>
        <v>0</v>
      </c>
    </row>
    <row r="18" spans="1:12" ht="15.75" x14ac:dyDescent="0.5">
      <c r="A18" s="35"/>
      <c r="B18" s="53"/>
      <c r="C18" s="28"/>
      <c r="D18" s="56"/>
      <c r="E18" s="56"/>
      <c r="F18" s="54"/>
      <c r="G18" s="56"/>
      <c r="H18" s="57"/>
      <c r="I18" s="55"/>
      <c r="J18" s="55"/>
      <c r="K18" s="28" t="str">
        <f>IF(tblDebt[[#This Row],[Current Balance]]="","",IF(tblDebt[[#This Row],[Current Balance]]&lt;&gt;"0","unpaid","paid"))</f>
        <v/>
      </c>
      <c r="L18" s="28">
        <f t="shared" si="0"/>
        <v>0</v>
      </c>
    </row>
    <row r="19" spans="1:12" ht="15.75" x14ac:dyDescent="0.5">
      <c r="A19" s="35"/>
      <c r="B19" s="53"/>
      <c r="C19" s="28"/>
      <c r="D19" s="56"/>
      <c r="E19" s="56"/>
      <c r="F19" s="54"/>
      <c r="G19" s="56"/>
      <c r="H19" s="57"/>
      <c r="I19" s="55"/>
      <c r="J19" s="55"/>
      <c r="K19" s="28" t="str">
        <f>IF(tblDebt[[#This Row],[Current Balance]]="","",IF(tblDebt[[#This Row],[Current Balance]]&lt;&gt;"0","unpaid","paid"))</f>
        <v/>
      </c>
      <c r="L19" s="28">
        <f t="shared" si="0"/>
        <v>0</v>
      </c>
    </row>
    <row r="20" spans="1:12" ht="15.75" x14ac:dyDescent="0.5">
      <c r="A20" s="35"/>
      <c r="B20" s="53"/>
      <c r="C20" s="28"/>
      <c r="D20" s="56"/>
      <c r="E20" s="56"/>
      <c r="F20" s="54"/>
      <c r="G20" s="56"/>
      <c r="H20" s="57"/>
      <c r="I20" s="55"/>
      <c r="J20" s="55"/>
      <c r="K20" s="28" t="str">
        <f>IF(tblDebt[[#This Row],[Current Balance]]="","",IF(tblDebt[[#This Row],[Current Balance]]&lt;&gt;"0","unpaid","paid"))</f>
        <v/>
      </c>
      <c r="L20" s="28">
        <f t="shared" si="0"/>
        <v>0</v>
      </c>
    </row>
    <row r="21" spans="1:12" ht="15.75" x14ac:dyDescent="0.5">
      <c r="A21" s="35"/>
      <c r="B21" s="53"/>
      <c r="C21" s="28"/>
      <c r="D21" s="56"/>
      <c r="E21" s="56"/>
      <c r="F21" s="54"/>
      <c r="G21" s="56"/>
      <c r="H21" s="57"/>
      <c r="I21" s="55"/>
      <c r="J21" s="55"/>
      <c r="K21" s="28" t="str">
        <f>IF(tblDebt[[#This Row],[Current Balance]]="","",IF(tblDebt[[#This Row],[Current Balance]]&lt;&gt;"0","unpaid","paid"))</f>
        <v/>
      </c>
      <c r="L21" s="28">
        <f t="shared" si="0"/>
        <v>0</v>
      </c>
    </row>
    <row r="22" spans="1:12" ht="15.75" x14ac:dyDescent="0.5">
      <c r="A22" s="35"/>
      <c r="B22" s="53"/>
      <c r="C22" s="28"/>
      <c r="D22" s="56"/>
      <c r="E22" s="56"/>
      <c r="F22" s="54"/>
      <c r="G22" s="56"/>
      <c r="H22" s="57"/>
      <c r="I22" s="55"/>
      <c r="J22" s="55"/>
      <c r="K22" s="28" t="str">
        <f>IF(tblDebt[[#This Row],[Current Balance]]="","",IF(tblDebt[[#This Row],[Current Balance]]&lt;&gt;"0","unpaid","paid"))</f>
        <v/>
      </c>
      <c r="L22" s="28">
        <f t="shared" si="0"/>
        <v>0</v>
      </c>
    </row>
    <row r="23" spans="1:12" ht="15.75" x14ac:dyDescent="0.5">
      <c r="A23" s="35"/>
      <c r="B23" s="53"/>
      <c r="C23" s="28"/>
      <c r="D23" s="56"/>
      <c r="E23" s="56"/>
      <c r="F23" s="54"/>
      <c r="G23" s="56"/>
      <c r="H23" s="57"/>
      <c r="I23" s="55"/>
      <c r="J23" s="55"/>
      <c r="K23" s="28" t="str">
        <f>IF(tblDebt[[#This Row],[Current Balance]]="","",IF(tblDebt[[#This Row],[Current Balance]]&lt;&gt;"0","unpaid","paid"))</f>
        <v/>
      </c>
      <c r="L23" s="28">
        <f t="shared" si="0"/>
        <v>0</v>
      </c>
    </row>
    <row r="24" spans="1:12" ht="15.75" x14ac:dyDescent="0.5">
      <c r="A24" s="35"/>
      <c r="B24" s="53"/>
      <c r="C24" s="28"/>
      <c r="D24" s="56"/>
      <c r="E24" s="56"/>
      <c r="F24" s="54"/>
      <c r="G24" s="56"/>
      <c r="H24" s="57"/>
      <c r="I24" s="55"/>
      <c r="J24" s="55"/>
      <c r="K24" s="28" t="str">
        <f>IF(tblDebt[[#This Row],[Current Balance]]="","",IF(tblDebt[[#This Row],[Current Balance]]&lt;&gt;"0","unpaid","paid"))</f>
        <v/>
      </c>
      <c r="L24" s="28">
        <f t="shared" si="0"/>
        <v>0</v>
      </c>
    </row>
    <row r="25" spans="1:12" ht="15.75" x14ac:dyDescent="0.5">
      <c r="A25" s="35"/>
      <c r="B25" s="53"/>
      <c r="C25" s="28"/>
      <c r="D25" s="56"/>
      <c r="E25" s="56"/>
      <c r="F25" s="54"/>
      <c r="G25" s="56"/>
      <c r="H25" s="57"/>
      <c r="I25" s="55"/>
      <c r="J25" s="55"/>
      <c r="K25" s="28" t="str">
        <f>IF(tblDebt[[#This Row],[Current Balance]]="","",IF(tblDebt[[#This Row],[Current Balance]]&lt;&gt;"0","unpaid","paid"))</f>
        <v/>
      </c>
      <c r="L25" s="28">
        <f t="shared" si="0"/>
        <v>0</v>
      </c>
    </row>
    <row r="26" spans="1:12" ht="15.75" x14ac:dyDescent="0.5">
      <c r="A26" s="35"/>
      <c r="B26" s="53"/>
      <c r="C26" s="28"/>
      <c r="D26" s="56"/>
      <c r="E26" s="56"/>
      <c r="F26" s="54"/>
      <c r="G26" s="56"/>
      <c r="H26" s="57"/>
      <c r="I26" s="55"/>
      <c r="J26" s="55"/>
      <c r="K26" s="28" t="str">
        <f>IF(tblDebt[[#This Row],[Current Balance]]="","",IF(tblDebt[[#This Row],[Current Balance]]&lt;&gt;"0","unpaid","paid"))</f>
        <v/>
      </c>
      <c r="L26" s="28">
        <f t="shared" si="0"/>
        <v>0</v>
      </c>
    </row>
    <row r="27" spans="1:12" ht="15.75" x14ac:dyDescent="0.5">
      <c r="A27" s="35"/>
      <c r="B27" s="53"/>
      <c r="C27" s="28"/>
      <c r="D27" s="56"/>
      <c r="E27" s="56"/>
      <c r="F27" s="54"/>
      <c r="G27" s="56"/>
      <c r="H27" s="57"/>
      <c r="I27" s="55"/>
      <c r="J27" s="55"/>
      <c r="K27" s="28" t="str">
        <f>IF(tblDebt[[#This Row],[Current Balance]]="","",IF(tblDebt[[#This Row],[Current Balance]]&lt;&gt;"0","unpaid","paid"))</f>
        <v/>
      </c>
      <c r="L27" s="28">
        <f t="shared" si="0"/>
        <v>0</v>
      </c>
    </row>
    <row r="28" spans="1:12" ht="15.75" x14ac:dyDescent="0.5">
      <c r="A28" s="35"/>
      <c r="B28" s="53"/>
      <c r="C28" s="28"/>
      <c r="D28" s="56"/>
      <c r="E28" s="56"/>
      <c r="F28" s="54"/>
      <c r="G28" s="56"/>
      <c r="H28" s="57"/>
      <c r="I28" s="55"/>
      <c r="J28" s="55"/>
      <c r="K28" s="28" t="str">
        <f>IF(tblDebt[[#This Row],[Current Balance]]="","",IF(tblDebt[[#This Row],[Current Balance]]&lt;&gt;"0","unpaid","paid"))</f>
        <v/>
      </c>
      <c r="L28" s="28">
        <f t="shared" si="0"/>
        <v>0</v>
      </c>
    </row>
    <row r="29" spans="1:12" ht="15.75" x14ac:dyDescent="0.5">
      <c r="A29" s="35"/>
      <c r="B29" s="53"/>
      <c r="C29" s="28"/>
      <c r="D29" s="56"/>
      <c r="E29" s="56"/>
      <c r="F29" s="54"/>
      <c r="G29" s="56"/>
      <c r="H29" s="57"/>
      <c r="I29" s="55"/>
      <c r="J29" s="55"/>
      <c r="K29" s="28" t="str">
        <f>IF(tblDebt[[#This Row],[Current Balance]]="","",IF(tblDebt[[#This Row],[Current Balance]]&lt;&gt;"0","unpaid","paid"))</f>
        <v/>
      </c>
      <c r="L29" s="28">
        <f t="shared" si="0"/>
        <v>0</v>
      </c>
    </row>
    <row r="30" spans="1:12" ht="15.75" x14ac:dyDescent="0.5">
      <c r="A30" s="35"/>
      <c r="B30" s="53"/>
      <c r="C30" s="28"/>
      <c r="D30" s="56"/>
      <c r="E30" s="56"/>
      <c r="F30" s="54"/>
      <c r="G30" s="56"/>
      <c r="H30" s="57"/>
      <c r="I30" s="55"/>
      <c r="J30" s="55"/>
      <c r="K30" s="28" t="str">
        <f>IF(tblDebt[[#This Row],[Current Balance]]="","",IF(tblDebt[[#This Row],[Current Balance]]&lt;&gt;"0","unpaid","paid"))</f>
        <v/>
      </c>
      <c r="L30" s="28">
        <f t="shared" si="0"/>
        <v>0</v>
      </c>
    </row>
    <row r="31" spans="1:12" ht="15.75" x14ac:dyDescent="0.5">
      <c r="A31" s="35"/>
      <c r="B31" s="53"/>
      <c r="C31" s="28"/>
      <c r="D31" s="56"/>
      <c r="E31" s="56"/>
      <c r="F31" s="54"/>
      <c r="G31" s="56"/>
      <c r="H31" s="57"/>
      <c r="I31" s="55"/>
      <c r="J31" s="55"/>
      <c r="K31" s="28" t="str">
        <f>IF(tblDebt[[#This Row],[Current Balance]]="","",IF(tblDebt[[#This Row],[Current Balance]]&lt;&gt;"0","unpaid","paid"))</f>
        <v/>
      </c>
      <c r="L31" s="28">
        <f t="shared" si="0"/>
        <v>0</v>
      </c>
    </row>
    <row r="32" spans="1:12" ht="15.75" x14ac:dyDescent="0.5">
      <c r="A32" s="35"/>
      <c r="B32" s="53"/>
      <c r="C32" s="28"/>
      <c r="D32" s="56"/>
      <c r="E32" s="56"/>
      <c r="F32" s="54"/>
      <c r="G32" s="56"/>
      <c r="H32" s="57"/>
      <c r="I32" s="55"/>
      <c r="J32" s="55"/>
      <c r="K32" s="28" t="str">
        <f>IF(tblDebt[[#This Row],[Current Balance]]="","",IF(tblDebt[[#This Row],[Current Balance]]&lt;&gt;"0","unpaid","paid"))</f>
        <v/>
      </c>
      <c r="L32" s="28">
        <f t="shared" si="0"/>
        <v>0</v>
      </c>
    </row>
    <row r="33" spans="1:12" ht="15.75" x14ac:dyDescent="0.5">
      <c r="A33" s="35"/>
      <c r="B33" s="53"/>
      <c r="C33" s="28"/>
      <c r="D33" s="56"/>
      <c r="E33" s="56"/>
      <c r="F33" s="54"/>
      <c r="G33" s="56"/>
      <c r="H33" s="57"/>
      <c r="I33" s="55"/>
      <c r="J33" s="55"/>
      <c r="K33" s="28" t="str">
        <f>IF(tblDebt[[#This Row],[Current Balance]]="","",IF(tblDebt[[#This Row],[Current Balance]]&lt;&gt;"0","unpaid","paid"))</f>
        <v/>
      </c>
      <c r="L33" s="28">
        <f t="shared" si="0"/>
        <v>0</v>
      </c>
    </row>
    <row r="34" spans="1:12" ht="15.75" x14ac:dyDescent="0.5">
      <c r="A34" s="35"/>
      <c r="B34" s="53"/>
      <c r="C34" s="28"/>
      <c r="D34" s="56"/>
      <c r="E34" s="56"/>
      <c r="F34" s="54"/>
      <c r="G34" s="56"/>
      <c r="H34" s="57"/>
      <c r="I34" s="55"/>
      <c r="J34" s="55"/>
      <c r="K34" s="28" t="str">
        <f>IF(tblDebt[[#This Row],[Current Balance]]="","",IF(tblDebt[[#This Row],[Current Balance]]&lt;&gt;"0","unpaid","paid"))</f>
        <v/>
      </c>
      <c r="L34" s="28">
        <f t="shared" si="0"/>
        <v>0</v>
      </c>
    </row>
    <row r="35" spans="1:12" ht="15.75" x14ac:dyDescent="0.5">
      <c r="A35" s="35"/>
      <c r="B35" s="53"/>
      <c r="C35" s="28"/>
      <c r="D35" s="56"/>
      <c r="E35" s="56"/>
      <c r="F35" s="54"/>
      <c r="G35" s="56"/>
      <c r="H35" s="57"/>
      <c r="I35" s="55"/>
      <c r="J35" s="55"/>
      <c r="K35" s="28" t="str">
        <f>IF(tblDebt[[#This Row],[Current Balance]]="","",IF(tblDebt[[#This Row],[Current Balance]]&lt;&gt;"0","unpaid","paid"))</f>
        <v/>
      </c>
      <c r="L35" s="28">
        <f t="shared" si="0"/>
        <v>0</v>
      </c>
    </row>
    <row r="36" spans="1:12" ht="15.75" x14ac:dyDescent="0.5">
      <c r="A36" s="35"/>
      <c r="B36" s="53"/>
      <c r="C36" s="28"/>
      <c r="D36" s="56"/>
      <c r="E36" s="56"/>
      <c r="F36" s="54"/>
      <c r="G36" s="56"/>
      <c r="H36" s="57"/>
      <c r="I36" s="55"/>
      <c r="J36" s="55"/>
      <c r="K36" s="28" t="str">
        <f>IF(tblDebt[[#This Row],[Current Balance]]="","",IF(tblDebt[[#This Row],[Current Balance]]&lt;&gt;"0","unpaid","paid"))</f>
        <v/>
      </c>
      <c r="L36" s="28">
        <f t="shared" si="0"/>
        <v>0</v>
      </c>
    </row>
    <row r="37" spans="1:12" ht="15.75" x14ac:dyDescent="0.5">
      <c r="A37" s="35"/>
      <c r="B37" s="53"/>
      <c r="C37" s="28"/>
      <c r="D37" s="56"/>
      <c r="E37" s="56"/>
      <c r="F37" s="54"/>
      <c r="G37" s="56"/>
      <c r="H37" s="57"/>
      <c r="I37" s="55"/>
      <c r="J37" s="55"/>
      <c r="K37" s="28" t="str">
        <f>IF(tblDebt[[#This Row],[Current Balance]]="","",IF(tblDebt[[#This Row],[Current Balance]]&lt;&gt;"0","unpaid","paid"))</f>
        <v/>
      </c>
      <c r="L37" s="28">
        <f t="shared" si="0"/>
        <v>0</v>
      </c>
    </row>
    <row r="38" spans="1:12" ht="15.75" x14ac:dyDescent="0.5">
      <c r="A38" s="35"/>
      <c r="B38" s="53"/>
      <c r="C38" s="28"/>
      <c r="D38" s="56"/>
      <c r="E38" s="56"/>
      <c r="F38" s="54"/>
      <c r="G38" s="56"/>
      <c r="H38" s="57"/>
      <c r="I38" s="55"/>
      <c r="J38" s="55"/>
      <c r="K38" s="28" t="str">
        <f>IF(tblDebt[[#This Row],[Current Balance]]="","",IF(tblDebt[[#This Row],[Current Balance]]&lt;&gt;"0","unpaid","paid"))</f>
        <v/>
      </c>
      <c r="L38" s="28">
        <f t="shared" si="0"/>
        <v>0</v>
      </c>
    </row>
    <row r="39" spans="1:12" ht="15.75" x14ac:dyDescent="0.5">
      <c r="A39" s="35"/>
      <c r="B39" s="53"/>
      <c r="C39" s="28"/>
      <c r="D39" s="56"/>
      <c r="E39" s="56"/>
      <c r="F39" s="54"/>
      <c r="G39" s="56"/>
      <c r="H39" s="57"/>
      <c r="I39" s="55"/>
      <c r="J39" s="55"/>
      <c r="K39" s="28" t="str">
        <f>IF(tblDebt[[#This Row],[Current Balance]]="","",IF(tblDebt[[#This Row],[Current Balance]]&lt;&gt;"0","unpaid","paid"))</f>
        <v/>
      </c>
      <c r="L39" s="28">
        <f t="shared" si="0"/>
        <v>0</v>
      </c>
    </row>
    <row r="40" spans="1:12" ht="15.75" x14ac:dyDescent="0.5">
      <c r="A40" s="35"/>
      <c r="B40" s="53"/>
      <c r="C40" s="28"/>
      <c r="D40" s="56"/>
      <c r="E40" s="56"/>
      <c r="F40" s="54"/>
      <c r="G40" s="56"/>
      <c r="H40" s="57"/>
      <c r="I40" s="55"/>
      <c r="J40" s="55"/>
      <c r="K40" s="28" t="str">
        <f>IF(tblDebt[[#This Row],[Current Balance]]="","",IF(tblDebt[[#This Row],[Current Balance]]&lt;&gt;"0","unpaid","paid"))</f>
        <v/>
      </c>
      <c r="L40" s="28">
        <f t="shared" si="0"/>
        <v>0</v>
      </c>
    </row>
    <row r="41" spans="1:12" ht="15.75" x14ac:dyDescent="0.5">
      <c r="A41" s="35"/>
      <c r="B41" s="53"/>
      <c r="C41" s="28"/>
      <c r="D41" s="56"/>
      <c r="E41" s="56"/>
      <c r="F41" s="54"/>
      <c r="G41" s="56"/>
      <c r="H41" s="57"/>
      <c r="I41" s="55"/>
      <c r="J41" s="55"/>
      <c r="K41" s="28" t="str">
        <f>IF(tblDebt[[#This Row],[Current Balance]]="","",IF(tblDebt[[#This Row],[Current Balance]]&lt;&gt;"0","unpaid","paid"))</f>
        <v/>
      </c>
      <c r="L41" s="28">
        <f t="shared" si="0"/>
        <v>0</v>
      </c>
    </row>
    <row r="42" spans="1:12" ht="15.75" x14ac:dyDescent="0.5">
      <c r="A42" s="35"/>
      <c r="B42" s="53"/>
      <c r="C42" s="28"/>
      <c r="D42" s="56"/>
      <c r="E42" s="56"/>
      <c r="F42" s="54"/>
      <c r="G42" s="56"/>
      <c r="H42" s="57"/>
      <c r="I42" s="55"/>
      <c r="J42" s="55"/>
      <c r="K42" s="28" t="str">
        <f>IF(tblDebt[[#This Row],[Current Balance]]="","",IF(tblDebt[[#This Row],[Current Balance]]&lt;&gt;"0","unpaid","paid"))</f>
        <v/>
      </c>
      <c r="L42" s="28">
        <f t="shared" si="0"/>
        <v>0</v>
      </c>
    </row>
    <row r="43" spans="1:12" ht="15.75" x14ac:dyDescent="0.5">
      <c r="A43" s="35"/>
      <c r="B43" s="53"/>
      <c r="C43" s="28"/>
      <c r="D43" s="56"/>
      <c r="E43" s="56"/>
      <c r="F43" s="54"/>
      <c r="G43" s="56"/>
      <c r="H43" s="57"/>
      <c r="I43" s="55"/>
      <c r="J43" s="55"/>
      <c r="K43" s="28" t="str">
        <f>IF(tblDebt[[#This Row],[Current Balance]]="","",IF(tblDebt[[#This Row],[Current Balance]]&lt;&gt;"0","unpaid","paid"))</f>
        <v/>
      </c>
      <c r="L43" s="28">
        <f t="shared" si="0"/>
        <v>0</v>
      </c>
    </row>
    <row r="44" spans="1:12" ht="15.75" x14ac:dyDescent="0.5">
      <c r="A44" s="35"/>
      <c r="B44" s="53"/>
      <c r="C44" s="28"/>
      <c r="D44" s="56"/>
      <c r="E44" s="56"/>
      <c r="F44" s="54"/>
      <c r="G44" s="56"/>
      <c r="H44" s="57"/>
      <c r="I44" s="55"/>
      <c r="J44" s="55"/>
      <c r="K44" s="28" t="str">
        <f>IF(tblDebt[[#This Row],[Current Balance]]="","",IF(tblDebt[[#This Row],[Current Balance]]&lt;&gt;"0","unpaid","paid"))</f>
        <v/>
      </c>
      <c r="L44" s="28">
        <f t="shared" si="0"/>
        <v>0</v>
      </c>
    </row>
    <row r="45" spans="1:12" ht="15.75" x14ac:dyDescent="0.5">
      <c r="A45" s="35"/>
      <c r="B45" s="53"/>
      <c r="C45" s="28"/>
      <c r="D45" s="56"/>
      <c r="E45" s="56"/>
      <c r="F45" s="54"/>
      <c r="G45" s="56"/>
      <c r="H45" s="57"/>
      <c r="I45" s="55"/>
      <c r="J45" s="55"/>
      <c r="K45" s="28" t="str">
        <f>IF(tblDebt[[#This Row],[Current Balance]]="","",IF(tblDebt[[#This Row],[Current Balance]]&lt;&gt;"0","unpaid","paid"))</f>
        <v/>
      </c>
      <c r="L45" s="28">
        <f t="shared" si="0"/>
        <v>0</v>
      </c>
    </row>
    <row r="46" spans="1:12" ht="15.75" x14ac:dyDescent="0.5">
      <c r="A46" s="35"/>
      <c r="B46" s="53"/>
      <c r="C46" s="28"/>
      <c r="D46" s="56"/>
      <c r="E46" s="56"/>
      <c r="F46" s="54"/>
      <c r="G46" s="56"/>
      <c r="H46" s="57"/>
      <c r="I46" s="55"/>
      <c r="J46" s="55"/>
      <c r="K46" s="28" t="str">
        <f>IF(tblDebt[[#This Row],[Current Balance]]="","",IF(tblDebt[[#This Row],[Current Balance]]&lt;&gt;"0","unpaid","paid"))</f>
        <v/>
      </c>
      <c r="L46" s="28">
        <f t="shared" si="0"/>
        <v>0</v>
      </c>
    </row>
    <row r="47" spans="1:12" ht="15.75" x14ac:dyDescent="0.5">
      <c r="A47" s="35"/>
      <c r="B47" s="53"/>
      <c r="C47" s="28"/>
      <c r="D47" s="56"/>
      <c r="E47" s="56"/>
      <c r="F47" s="54"/>
      <c r="G47" s="56"/>
      <c r="H47" s="57"/>
      <c r="I47" s="55"/>
      <c r="J47" s="55"/>
      <c r="K47" s="28" t="str">
        <f>IF(tblDebt[[#This Row],[Current Balance]]="","",IF(tblDebt[[#This Row],[Current Balance]]&lt;&gt;"0","unpaid","paid"))</f>
        <v/>
      </c>
      <c r="L47" s="28">
        <f t="shared" si="0"/>
        <v>0</v>
      </c>
    </row>
    <row r="48" spans="1:12" ht="15.75" x14ac:dyDescent="0.5">
      <c r="A48" s="35"/>
      <c r="B48" s="53"/>
      <c r="C48" s="28"/>
      <c r="D48" s="56"/>
      <c r="E48" s="56"/>
      <c r="F48" s="54"/>
      <c r="G48" s="56"/>
      <c r="H48" s="57"/>
      <c r="I48" s="55"/>
      <c r="J48" s="55"/>
      <c r="K48" s="28" t="str">
        <f>IF(tblDebt[[#This Row],[Current Balance]]="","",IF(tblDebt[[#This Row],[Current Balance]]&lt;&gt;"0","unpaid","paid"))</f>
        <v/>
      </c>
      <c r="L48" s="28">
        <f t="shared" si="0"/>
        <v>0</v>
      </c>
    </row>
    <row r="49" spans="1:12" ht="15.75" x14ac:dyDescent="0.5">
      <c r="A49" s="35"/>
      <c r="B49" s="53"/>
      <c r="C49" s="28"/>
      <c r="D49" s="56"/>
      <c r="E49" s="56"/>
      <c r="F49" s="54"/>
      <c r="G49" s="56"/>
      <c r="H49" s="57"/>
      <c r="I49" s="55"/>
      <c r="J49" s="55"/>
      <c r="K49" s="28" t="str">
        <f>IF(tblDebt[[#This Row],[Current Balance]]="","",IF(tblDebt[[#This Row],[Current Balance]]&lt;&gt;"0","unpaid","paid"))</f>
        <v/>
      </c>
      <c r="L49" s="28">
        <f t="shared" si="0"/>
        <v>0</v>
      </c>
    </row>
    <row r="50" spans="1:12" ht="15.75" x14ac:dyDescent="0.5">
      <c r="A50" s="35"/>
      <c r="B50" s="53"/>
      <c r="C50" s="28"/>
      <c r="D50" s="56"/>
      <c r="E50" s="56"/>
      <c r="F50" s="54"/>
      <c r="G50" s="56"/>
      <c r="H50" s="57"/>
      <c r="I50" s="55"/>
      <c r="J50" s="55"/>
      <c r="K50" s="28" t="str">
        <f>IF(tblDebt[[#This Row],[Current Balance]]="","",IF(tblDebt[[#This Row],[Current Balance]]&lt;&gt;"0","unpaid","paid"))</f>
        <v/>
      </c>
      <c r="L50" s="28">
        <f t="shared" si="0"/>
        <v>0</v>
      </c>
    </row>
    <row r="51" spans="1:12" ht="15.75" x14ac:dyDescent="0.5">
      <c r="A51" s="35"/>
      <c r="B51" s="53"/>
      <c r="C51" s="28"/>
      <c r="D51" s="56"/>
      <c r="E51" s="56"/>
      <c r="F51" s="54"/>
      <c r="G51" s="56"/>
      <c r="H51" s="57"/>
      <c r="I51" s="55"/>
      <c r="J51" s="55"/>
      <c r="K51" s="28" t="str">
        <f>IF(tblDebt[[#This Row],[Current Balance]]="","",IF(tblDebt[[#This Row],[Current Balance]]&lt;&gt;"0","unpaid","paid"))</f>
        <v/>
      </c>
      <c r="L51" s="28">
        <f t="shared" si="0"/>
        <v>0</v>
      </c>
    </row>
    <row r="52" spans="1:12" ht="15.75" x14ac:dyDescent="0.5">
      <c r="A52" s="35"/>
      <c r="B52" s="53"/>
      <c r="C52" s="28"/>
      <c r="D52" s="56"/>
      <c r="E52" s="56"/>
      <c r="F52" s="54"/>
      <c r="G52" s="56"/>
      <c r="H52" s="57"/>
      <c r="I52" s="55"/>
      <c r="J52" s="55"/>
      <c r="K52" s="28" t="str">
        <f>IF(tblDebt[[#This Row],[Current Balance]]="","",IF(tblDebt[[#This Row],[Current Balance]]&lt;&gt;"0","unpaid","paid"))</f>
        <v/>
      </c>
      <c r="L52" s="28">
        <f t="shared" si="0"/>
        <v>0</v>
      </c>
    </row>
    <row r="53" spans="1:12" ht="15.75" x14ac:dyDescent="0.5">
      <c r="A53" s="35"/>
      <c r="B53" s="53"/>
      <c r="C53" s="28"/>
      <c r="D53" s="56"/>
      <c r="E53" s="56"/>
      <c r="F53" s="54"/>
      <c r="G53" s="56"/>
      <c r="H53" s="57"/>
      <c r="I53" s="55"/>
      <c r="J53" s="55"/>
      <c r="K53" s="28" t="str">
        <f>IF(tblDebt[[#This Row],[Current Balance]]="","",IF(tblDebt[[#This Row],[Current Balance]]&lt;&gt;"0","unpaid","paid"))</f>
        <v/>
      </c>
      <c r="L53" s="28">
        <f t="shared" si="0"/>
        <v>0</v>
      </c>
    </row>
    <row r="54" spans="1:12" ht="15.75" x14ac:dyDescent="0.5">
      <c r="A54" s="35"/>
      <c r="B54" s="53"/>
      <c r="C54" s="28"/>
      <c r="D54" s="56"/>
      <c r="E54" s="56"/>
      <c r="F54" s="54"/>
      <c r="G54" s="56"/>
      <c r="H54" s="57"/>
      <c r="I54" s="55"/>
      <c r="J54" s="55"/>
      <c r="K54" s="28" t="str">
        <f>IF(tblDebt[[#This Row],[Current Balance]]="","",IF(tblDebt[[#This Row],[Current Balance]]&lt;&gt;"0","unpaid","paid"))</f>
        <v/>
      </c>
      <c r="L54" s="28">
        <f t="shared" si="0"/>
        <v>0</v>
      </c>
    </row>
    <row r="55" spans="1:12" ht="15.75" x14ac:dyDescent="0.5">
      <c r="A55" s="35"/>
      <c r="B55" s="53"/>
      <c r="C55" s="28"/>
      <c r="D55" s="56"/>
      <c r="E55" s="56"/>
      <c r="F55" s="54"/>
      <c r="G55" s="56"/>
      <c r="H55" s="57"/>
      <c r="I55" s="55"/>
      <c r="J55" s="55"/>
      <c r="K55" s="28" t="str">
        <f>IF(tblDebt[[#This Row],[Current Balance]]="","",IF(tblDebt[[#This Row],[Current Balance]]&lt;&gt;"0","unpaid","paid"))</f>
        <v/>
      </c>
      <c r="L55" s="28">
        <f t="shared" si="0"/>
        <v>0</v>
      </c>
    </row>
    <row r="56" spans="1:12" ht="15.75" x14ac:dyDescent="0.5">
      <c r="A56" s="35"/>
      <c r="B56" s="53"/>
      <c r="C56" s="28"/>
      <c r="D56" s="56"/>
      <c r="E56" s="56"/>
      <c r="F56" s="54"/>
      <c r="G56" s="56"/>
      <c r="H56" s="57"/>
      <c r="I56" s="55"/>
      <c r="J56" s="55"/>
      <c r="K56" s="28" t="str">
        <f>IF(tblDebt[[#This Row],[Current Balance]]="","",IF(tblDebt[[#This Row],[Current Balance]]&lt;&gt;"0","unpaid","paid"))</f>
        <v/>
      </c>
      <c r="L56" s="28">
        <f t="shared" si="0"/>
        <v>0</v>
      </c>
    </row>
    <row r="57" spans="1:12" ht="15.75" x14ac:dyDescent="0.5">
      <c r="A57" s="35"/>
      <c r="B57" s="53"/>
      <c r="C57" s="28"/>
      <c r="D57" s="56"/>
      <c r="E57" s="56"/>
      <c r="F57" s="54"/>
      <c r="G57" s="56"/>
      <c r="H57" s="57"/>
      <c r="I57" s="55"/>
      <c r="J57" s="55"/>
      <c r="K57" s="28" t="str">
        <f>IF(tblDebt[[#This Row],[Current Balance]]="","",IF(tblDebt[[#This Row],[Current Balance]]&lt;&gt;"0","unpaid","paid"))</f>
        <v/>
      </c>
      <c r="L57" s="28">
        <f t="shared" si="0"/>
        <v>0</v>
      </c>
    </row>
    <row r="58" spans="1:12" ht="15.75" x14ac:dyDescent="0.5">
      <c r="A58" s="35"/>
      <c r="B58" s="53"/>
      <c r="C58" s="28"/>
      <c r="D58" s="56"/>
      <c r="E58" s="56"/>
      <c r="F58" s="54"/>
      <c r="G58" s="56"/>
      <c r="H58" s="57"/>
      <c r="I58" s="55"/>
      <c r="J58" s="55"/>
      <c r="K58" s="28" t="str">
        <f>IF(tblDebt[[#This Row],[Current Balance]]="","",IF(tblDebt[[#This Row],[Current Balance]]&lt;&gt;"0","unpaid","paid"))</f>
        <v/>
      </c>
      <c r="L58" s="28">
        <f t="shared" si="0"/>
        <v>0</v>
      </c>
    </row>
    <row r="59" spans="1:12" ht="15.75" x14ac:dyDescent="0.5">
      <c r="A59" s="35"/>
      <c r="B59" s="53"/>
      <c r="C59" s="28"/>
      <c r="D59" s="56"/>
      <c r="E59" s="56"/>
      <c r="F59" s="54"/>
      <c r="G59" s="56"/>
      <c r="H59" s="57"/>
      <c r="I59" s="55"/>
      <c r="J59" s="55"/>
      <c r="K59" s="28" t="str">
        <f>IF(tblDebt[[#This Row],[Current Balance]]="","",IF(tblDebt[[#This Row],[Current Balance]]&lt;&gt;"0","unpaid","paid"))</f>
        <v/>
      </c>
      <c r="L59" s="28">
        <f t="shared" si="0"/>
        <v>0</v>
      </c>
    </row>
    <row r="60" spans="1:12" ht="15.75" x14ac:dyDescent="0.5">
      <c r="A60" s="35"/>
      <c r="B60" s="53"/>
      <c r="C60" s="28"/>
      <c r="D60" s="56"/>
      <c r="E60" s="56"/>
      <c r="F60" s="54"/>
      <c r="G60" s="56"/>
      <c r="H60" s="57"/>
      <c r="I60" s="55"/>
      <c r="J60" s="55"/>
      <c r="K60" s="28" t="str">
        <f>IF(tblDebt[[#This Row],[Current Balance]]="","",IF(tblDebt[[#This Row],[Current Balance]]&lt;&gt;"0","unpaid","paid"))</f>
        <v/>
      </c>
      <c r="L60" s="28">
        <f t="shared" si="0"/>
        <v>0</v>
      </c>
    </row>
    <row r="61" spans="1:12" ht="15.75" x14ac:dyDescent="0.5">
      <c r="A61" s="35"/>
      <c r="B61" s="53"/>
      <c r="C61" s="28"/>
      <c r="D61" s="56"/>
      <c r="E61" s="56"/>
      <c r="F61" s="54"/>
      <c r="G61" s="56"/>
      <c r="H61" s="57"/>
      <c r="I61" s="55"/>
      <c r="J61" s="55"/>
      <c r="K61" s="28" t="str">
        <f>IF(tblDebt[[#This Row],[Current Balance]]="","",IF(tblDebt[[#This Row],[Current Balance]]&lt;&gt;"0","unpaid","paid"))</f>
        <v/>
      </c>
      <c r="L61" s="28">
        <f t="shared" si="0"/>
        <v>0</v>
      </c>
    </row>
    <row r="62" spans="1:12" ht="15.75" x14ac:dyDescent="0.5">
      <c r="A62" s="35"/>
      <c r="B62" s="53"/>
      <c r="C62" s="28"/>
      <c r="D62" s="56"/>
      <c r="E62" s="56"/>
      <c r="F62" s="54"/>
      <c r="G62" s="56"/>
      <c r="H62" s="57"/>
      <c r="I62" s="55"/>
      <c r="J62" s="55"/>
      <c r="K62" s="28" t="str">
        <f>IF(tblDebt[[#This Row],[Current Balance]]="","",IF(tblDebt[[#This Row],[Current Balance]]&lt;&gt;"0","unpaid","paid"))</f>
        <v/>
      </c>
      <c r="L62" s="28">
        <f t="shared" si="0"/>
        <v>0</v>
      </c>
    </row>
    <row r="63" spans="1:12" ht="15.75" x14ac:dyDescent="0.5">
      <c r="A63" s="35"/>
      <c r="B63" s="53"/>
      <c r="C63" s="28"/>
      <c r="D63" s="56"/>
      <c r="E63" s="56"/>
      <c r="F63" s="54"/>
      <c r="G63" s="56"/>
      <c r="H63" s="57"/>
      <c r="I63" s="55"/>
      <c r="J63" s="55"/>
      <c r="K63" s="28" t="str">
        <f>IF(tblDebt[[#This Row],[Current Balance]]="","",IF(tblDebt[[#This Row],[Current Balance]]&lt;&gt;"0","unpaid","paid"))</f>
        <v/>
      </c>
      <c r="L63" s="28">
        <f t="shared" si="0"/>
        <v>0</v>
      </c>
    </row>
    <row r="64" spans="1:12" ht="15.75" x14ac:dyDescent="0.5">
      <c r="A64" s="35"/>
      <c r="B64" s="53"/>
      <c r="C64" s="28"/>
      <c r="D64" s="56"/>
      <c r="E64" s="56"/>
      <c r="F64" s="54"/>
      <c r="G64" s="56"/>
      <c r="H64" s="57"/>
      <c r="I64" s="55"/>
      <c r="J64" s="55"/>
      <c r="K64" s="28" t="str">
        <f>IF(tblDebt[[#This Row],[Current Balance]]="","",IF(tblDebt[[#This Row],[Current Balance]]&lt;&gt;"0","unpaid","paid"))</f>
        <v/>
      </c>
      <c r="L64" s="28">
        <f t="shared" si="0"/>
        <v>0</v>
      </c>
    </row>
    <row r="65" spans="1:12" ht="15.75" x14ac:dyDescent="0.5">
      <c r="A65" s="35"/>
      <c r="B65" s="53"/>
      <c r="C65" s="28"/>
      <c r="D65" s="56"/>
      <c r="E65" s="56"/>
      <c r="F65" s="54"/>
      <c r="G65" s="56"/>
      <c r="H65" s="57"/>
      <c r="I65" s="55"/>
      <c r="J65" s="55"/>
      <c r="K65" s="28" t="str">
        <f>IF(tblDebt[[#This Row],[Current Balance]]="","",IF(tblDebt[[#This Row],[Current Balance]]&lt;&gt;"0","unpaid","paid"))</f>
        <v/>
      </c>
      <c r="L65" s="28">
        <f t="shared" si="0"/>
        <v>0</v>
      </c>
    </row>
    <row r="66" spans="1:12" ht="15.75" x14ac:dyDescent="0.5">
      <c r="A66" s="35"/>
      <c r="B66" s="53"/>
      <c r="C66" s="28"/>
      <c r="D66" s="56"/>
      <c r="E66" s="56"/>
      <c r="F66" s="54"/>
      <c r="G66" s="56"/>
      <c r="H66" s="57"/>
      <c r="I66" s="55"/>
      <c r="J66" s="55"/>
      <c r="K66" s="28" t="str">
        <f>IF(tblDebt[[#This Row],[Current Balance]]="","",IF(tblDebt[[#This Row],[Current Balance]]&lt;&gt;"0","unpaid","paid"))</f>
        <v/>
      </c>
      <c r="L66" s="28">
        <f t="shared" ref="L66:L129" si="1">DATEDIF(I66,J66,"M")</f>
        <v>0</v>
      </c>
    </row>
    <row r="67" spans="1:12" ht="15.75" x14ac:dyDescent="0.5">
      <c r="A67" s="35"/>
      <c r="B67" s="53"/>
      <c r="C67" s="28"/>
      <c r="D67" s="56"/>
      <c r="E67" s="56"/>
      <c r="F67" s="54"/>
      <c r="G67" s="56"/>
      <c r="H67" s="57"/>
      <c r="I67" s="55"/>
      <c r="J67" s="55"/>
      <c r="K67" s="28" t="str">
        <f>IF(tblDebt[[#This Row],[Current Balance]]="","",IF(tblDebt[[#This Row],[Current Balance]]&lt;&gt;"0","unpaid","paid"))</f>
        <v/>
      </c>
      <c r="L67" s="28">
        <f t="shared" si="1"/>
        <v>0</v>
      </c>
    </row>
    <row r="68" spans="1:12" ht="15.75" x14ac:dyDescent="0.5">
      <c r="A68" s="35"/>
      <c r="B68" s="53"/>
      <c r="C68" s="28"/>
      <c r="D68" s="56"/>
      <c r="E68" s="56"/>
      <c r="F68" s="54"/>
      <c r="G68" s="56"/>
      <c r="H68" s="57"/>
      <c r="I68" s="55"/>
      <c r="J68" s="55"/>
      <c r="K68" s="28" t="str">
        <f>IF(tblDebt[[#This Row],[Current Balance]]="","",IF(tblDebt[[#This Row],[Current Balance]]&lt;&gt;"0","unpaid","paid"))</f>
        <v/>
      </c>
      <c r="L68" s="28">
        <f t="shared" si="1"/>
        <v>0</v>
      </c>
    </row>
    <row r="69" spans="1:12" ht="15.75" x14ac:dyDescent="0.5">
      <c r="A69" s="35"/>
      <c r="B69" s="53"/>
      <c r="C69" s="28"/>
      <c r="D69" s="56"/>
      <c r="E69" s="56"/>
      <c r="F69" s="54"/>
      <c r="G69" s="56"/>
      <c r="H69" s="57"/>
      <c r="I69" s="55"/>
      <c r="J69" s="55"/>
      <c r="K69" s="28" t="str">
        <f>IF(tblDebt[[#This Row],[Current Balance]]="","",IF(tblDebt[[#This Row],[Current Balance]]&lt;&gt;"0","unpaid","paid"))</f>
        <v/>
      </c>
      <c r="L69" s="28">
        <f t="shared" si="1"/>
        <v>0</v>
      </c>
    </row>
    <row r="70" spans="1:12" ht="15.75" x14ac:dyDescent="0.5">
      <c r="A70" s="35"/>
      <c r="B70" s="53"/>
      <c r="C70" s="28"/>
      <c r="D70" s="56"/>
      <c r="E70" s="56"/>
      <c r="F70" s="54"/>
      <c r="G70" s="56"/>
      <c r="H70" s="57"/>
      <c r="I70" s="55"/>
      <c r="J70" s="55"/>
      <c r="K70" s="28" t="str">
        <f>IF(tblDebt[[#This Row],[Current Balance]]="","",IF(tblDebt[[#This Row],[Current Balance]]&lt;&gt;"0","unpaid","paid"))</f>
        <v/>
      </c>
      <c r="L70" s="28">
        <f t="shared" si="1"/>
        <v>0</v>
      </c>
    </row>
    <row r="71" spans="1:12" ht="15.75" x14ac:dyDescent="0.5">
      <c r="A71" s="35"/>
      <c r="B71" s="53"/>
      <c r="C71" s="28"/>
      <c r="D71" s="56"/>
      <c r="E71" s="56"/>
      <c r="F71" s="54"/>
      <c r="G71" s="56"/>
      <c r="H71" s="57"/>
      <c r="I71" s="55"/>
      <c r="J71" s="55"/>
      <c r="K71" s="28" t="str">
        <f>IF(tblDebt[[#This Row],[Current Balance]]="","",IF(tblDebt[[#This Row],[Current Balance]]&lt;&gt;"0","unpaid","paid"))</f>
        <v/>
      </c>
      <c r="L71" s="28">
        <f t="shared" si="1"/>
        <v>0</v>
      </c>
    </row>
    <row r="72" spans="1:12" ht="15.75" x14ac:dyDescent="0.5">
      <c r="A72" s="35"/>
      <c r="B72" s="53"/>
      <c r="C72" s="28"/>
      <c r="D72" s="56"/>
      <c r="E72" s="56"/>
      <c r="F72" s="54"/>
      <c r="G72" s="56"/>
      <c r="H72" s="57"/>
      <c r="I72" s="55"/>
      <c r="J72" s="55"/>
      <c r="K72" s="28" t="str">
        <f>IF(tblDebt[[#This Row],[Current Balance]]="","",IF(tblDebt[[#This Row],[Current Balance]]&lt;&gt;"0","unpaid","paid"))</f>
        <v/>
      </c>
      <c r="L72" s="28">
        <f t="shared" si="1"/>
        <v>0</v>
      </c>
    </row>
    <row r="73" spans="1:12" ht="15.75" x14ac:dyDescent="0.5">
      <c r="A73" s="35"/>
      <c r="B73" s="53"/>
      <c r="C73" s="28"/>
      <c r="D73" s="56"/>
      <c r="E73" s="56"/>
      <c r="F73" s="54"/>
      <c r="G73" s="56"/>
      <c r="H73" s="57"/>
      <c r="I73" s="55"/>
      <c r="J73" s="55"/>
      <c r="K73" s="28" t="str">
        <f>IF(tblDebt[[#This Row],[Current Balance]]="","",IF(tblDebt[[#This Row],[Current Balance]]&lt;&gt;"0","unpaid","paid"))</f>
        <v/>
      </c>
      <c r="L73" s="28">
        <f t="shared" si="1"/>
        <v>0</v>
      </c>
    </row>
    <row r="74" spans="1:12" ht="15.75" x14ac:dyDescent="0.5">
      <c r="A74" s="35"/>
      <c r="B74" s="53"/>
      <c r="C74" s="28"/>
      <c r="D74" s="56"/>
      <c r="E74" s="56"/>
      <c r="F74" s="54"/>
      <c r="G74" s="56"/>
      <c r="H74" s="57"/>
      <c r="I74" s="55"/>
      <c r="J74" s="55"/>
      <c r="K74" s="28" t="str">
        <f>IF(tblDebt[[#This Row],[Current Balance]]="","",IF(tblDebt[[#This Row],[Current Balance]]&lt;&gt;"0","unpaid","paid"))</f>
        <v/>
      </c>
      <c r="L74" s="28">
        <f t="shared" si="1"/>
        <v>0</v>
      </c>
    </row>
    <row r="75" spans="1:12" ht="15.75" x14ac:dyDescent="0.5">
      <c r="A75" s="35"/>
      <c r="B75" s="53"/>
      <c r="C75" s="28"/>
      <c r="D75" s="56"/>
      <c r="E75" s="56"/>
      <c r="F75" s="54"/>
      <c r="G75" s="56"/>
      <c r="H75" s="57"/>
      <c r="I75" s="55"/>
      <c r="J75" s="55"/>
      <c r="K75" s="28" t="str">
        <f>IF(tblDebt[[#This Row],[Current Balance]]="","",IF(tblDebt[[#This Row],[Current Balance]]&lt;&gt;"0","unpaid","paid"))</f>
        <v/>
      </c>
      <c r="L75" s="28">
        <f t="shared" si="1"/>
        <v>0</v>
      </c>
    </row>
    <row r="76" spans="1:12" ht="15.75" x14ac:dyDescent="0.5">
      <c r="A76" s="35"/>
      <c r="B76" s="53"/>
      <c r="C76" s="28"/>
      <c r="D76" s="56"/>
      <c r="E76" s="56"/>
      <c r="F76" s="54"/>
      <c r="G76" s="56"/>
      <c r="H76" s="57"/>
      <c r="I76" s="55"/>
      <c r="J76" s="55"/>
      <c r="K76" s="28" t="str">
        <f>IF(tblDebt[[#This Row],[Current Balance]]="","",IF(tblDebt[[#This Row],[Current Balance]]&lt;&gt;"0","unpaid","paid"))</f>
        <v/>
      </c>
      <c r="L76" s="28">
        <f t="shared" si="1"/>
        <v>0</v>
      </c>
    </row>
    <row r="77" spans="1:12" ht="15.75" x14ac:dyDescent="0.5">
      <c r="A77" s="35"/>
      <c r="B77" s="53"/>
      <c r="C77" s="28"/>
      <c r="D77" s="56"/>
      <c r="E77" s="56"/>
      <c r="F77" s="54"/>
      <c r="G77" s="56"/>
      <c r="H77" s="57"/>
      <c r="I77" s="55"/>
      <c r="J77" s="55"/>
      <c r="K77" s="28" t="str">
        <f>IF(tblDebt[[#This Row],[Current Balance]]="","",IF(tblDebt[[#This Row],[Current Balance]]&lt;&gt;"0","unpaid","paid"))</f>
        <v/>
      </c>
      <c r="L77" s="28">
        <f t="shared" si="1"/>
        <v>0</v>
      </c>
    </row>
    <row r="78" spans="1:12" ht="15.75" x14ac:dyDescent="0.5">
      <c r="A78" s="35"/>
      <c r="B78" s="53"/>
      <c r="C78" s="28"/>
      <c r="D78" s="56"/>
      <c r="E78" s="56"/>
      <c r="F78" s="54"/>
      <c r="G78" s="56"/>
      <c r="H78" s="57"/>
      <c r="I78" s="55"/>
      <c r="J78" s="55"/>
      <c r="K78" s="28" t="str">
        <f>IF(tblDebt[[#This Row],[Current Balance]]="","",IF(tblDebt[[#This Row],[Current Balance]]&lt;&gt;"0","unpaid","paid"))</f>
        <v/>
      </c>
      <c r="L78" s="28">
        <f t="shared" si="1"/>
        <v>0</v>
      </c>
    </row>
    <row r="79" spans="1:12" ht="15.75" x14ac:dyDescent="0.5">
      <c r="A79" s="35"/>
      <c r="B79" s="53"/>
      <c r="C79" s="28"/>
      <c r="D79" s="56"/>
      <c r="E79" s="56"/>
      <c r="F79" s="54"/>
      <c r="G79" s="56"/>
      <c r="H79" s="57"/>
      <c r="I79" s="55"/>
      <c r="J79" s="55"/>
      <c r="K79" s="28" t="str">
        <f>IF(tblDebt[[#This Row],[Current Balance]]="","",IF(tblDebt[[#This Row],[Current Balance]]&lt;&gt;"0","unpaid","paid"))</f>
        <v/>
      </c>
      <c r="L79" s="28">
        <f t="shared" si="1"/>
        <v>0</v>
      </c>
    </row>
    <row r="80" spans="1:12" ht="15.75" x14ac:dyDescent="0.5">
      <c r="A80" s="35"/>
      <c r="B80" s="53"/>
      <c r="C80" s="28"/>
      <c r="D80" s="56"/>
      <c r="E80" s="56"/>
      <c r="F80" s="54"/>
      <c r="G80" s="56"/>
      <c r="H80" s="57"/>
      <c r="I80" s="55"/>
      <c r="J80" s="55"/>
      <c r="K80" s="28" t="str">
        <f>IF(tblDebt[[#This Row],[Current Balance]]="","",IF(tblDebt[[#This Row],[Current Balance]]&lt;&gt;"0","unpaid","paid"))</f>
        <v/>
      </c>
      <c r="L80" s="28">
        <f t="shared" si="1"/>
        <v>0</v>
      </c>
    </row>
    <row r="81" spans="1:12" ht="15.75" x14ac:dyDescent="0.5">
      <c r="A81" s="35"/>
      <c r="B81" s="53"/>
      <c r="C81" s="28"/>
      <c r="D81" s="56"/>
      <c r="E81" s="56"/>
      <c r="F81" s="54"/>
      <c r="G81" s="56"/>
      <c r="H81" s="57"/>
      <c r="I81" s="55"/>
      <c r="J81" s="55"/>
      <c r="K81" s="28" t="str">
        <f>IF(tblDebt[[#This Row],[Current Balance]]="","",IF(tblDebt[[#This Row],[Current Balance]]&lt;&gt;"0","unpaid","paid"))</f>
        <v/>
      </c>
      <c r="L81" s="28">
        <f t="shared" si="1"/>
        <v>0</v>
      </c>
    </row>
    <row r="82" spans="1:12" ht="15.75" x14ac:dyDescent="0.5">
      <c r="A82" s="35"/>
      <c r="B82" s="53"/>
      <c r="C82" s="28"/>
      <c r="D82" s="56"/>
      <c r="E82" s="56"/>
      <c r="F82" s="54"/>
      <c r="G82" s="56"/>
      <c r="H82" s="57"/>
      <c r="I82" s="55"/>
      <c r="J82" s="55"/>
      <c r="K82" s="28" t="str">
        <f>IF(tblDebt[[#This Row],[Current Balance]]="","",IF(tblDebt[[#This Row],[Current Balance]]&lt;&gt;"0","unpaid","paid"))</f>
        <v/>
      </c>
      <c r="L82" s="28">
        <f t="shared" si="1"/>
        <v>0</v>
      </c>
    </row>
    <row r="83" spans="1:12" ht="15.75" x14ac:dyDescent="0.5">
      <c r="A83" s="35"/>
      <c r="B83" s="53"/>
      <c r="C83" s="28"/>
      <c r="D83" s="56"/>
      <c r="E83" s="56"/>
      <c r="F83" s="54"/>
      <c r="G83" s="56"/>
      <c r="H83" s="57"/>
      <c r="I83" s="55"/>
      <c r="J83" s="55"/>
      <c r="K83" s="28" t="str">
        <f>IF(tblDebt[[#This Row],[Current Balance]]="","",IF(tblDebt[[#This Row],[Current Balance]]&lt;&gt;"0","unpaid","paid"))</f>
        <v/>
      </c>
      <c r="L83" s="28">
        <f t="shared" si="1"/>
        <v>0</v>
      </c>
    </row>
    <row r="84" spans="1:12" ht="15.75" x14ac:dyDescent="0.5">
      <c r="A84" s="35"/>
      <c r="B84" s="53"/>
      <c r="C84" s="28"/>
      <c r="D84" s="56"/>
      <c r="E84" s="56"/>
      <c r="F84" s="54"/>
      <c r="G84" s="56"/>
      <c r="H84" s="57"/>
      <c r="I84" s="55"/>
      <c r="J84" s="55"/>
      <c r="K84" s="28" t="str">
        <f>IF(tblDebt[[#This Row],[Current Balance]]="","",IF(tblDebt[[#This Row],[Current Balance]]&lt;&gt;"0","unpaid","paid"))</f>
        <v/>
      </c>
      <c r="L84" s="28">
        <f t="shared" si="1"/>
        <v>0</v>
      </c>
    </row>
    <row r="85" spans="1:12" ht="15.75" x14ac:dyDescent="0.5">
      <c r="A85" s="35"/>
      <c r="B85" s="53"/>
      <c r="C85" s="28"/>
      <c r="D85" s="56"/>
      <c r="E85" s="56"/>
      <c r="F85" s="54"/>
      <c r="G85" s="56"/>
      <c r="H85" s="57"/>
      <c r="I85" s="55"/>
      <c r="J85" s="55"/>
      <c r="K85" s="28" t="str">
        <f>IF(tblDebt[[#This Row],[Current Balance]]="","",IF(tblDebt[[#This Row],[Current Balance]]&lt;&gt;"0","unpaid","paid"))</f>
        <v/>
      </c>
      <c r="L85" s="28">
        <f t="shared" si="1"/>
        <v>0</v>
      </c>
    </row>
    <row r="86" spans="1:12" ht="15.75" x14ac:dyDescent="0.5">
      <c r="A86" s="35"/>
      <c r="B86" s="53"/>
      <c r="C86" s="28"/>
      <c r="D86" s="56"/>
      <c r="E86" s="56"/>
      <c r="F86" s="54"/>
      <c r="G86" s="56"/>
      <c r="H86" s="57"/>
      <c r="I86" s="55"/>
      <c r="J86" s="55"/>
      <c r="K86" s="28" t="str">
        <f>IF(tblDebt[[#This Row],[Current Balance]]="","",IF(tblDebt[[#This Row],[Current Balance]]&lt;&gt;"0","unpaid","paid"))</f>
        <v/>
      </c>
      <c r="L86" s="28">
        <f t="shared" si="1"/>
        <v>0</v>
      </c>
    </row>
    <row r="87" spans="1:12" ht="15.75" x14ac:dyDescent="0.5">
      <c r="A87" s="35"/>
      <c r="B87" s="53"/>
      <c r="C87" s="28"/>
      <c r="D87" s="56"/>
      <c r="E87" s="56"/>
      <c r="F87" s="54"/>
      <c r="G87" s="56"/>
      <c r="H87" s="57"/>
      <c r="I87" s="55"/>
      <c r="J87" s="55"/>
      <c r="K87" s="28" t="str">
        <f>IF(tblDebt[[#This Row],[Current Balance]]="","",IF(tblDebt[[#This Row],[Current Balance]]&lt;&gt;"0","unpaid","paid"))</f>
        <v/>
      </c>
      <c r="L87" s="28">
        <f t="shared" si="1"/>
        <v>0</v>
      </c>
    </row>
    <row r="88" spans="1:12" ht="15.75" x14ac:dyDescent="0.5">
      <c r="A88" s="35"/>
      <c r="B88" s="53"/>
      <c r="C88" s="28"/>
      <c r="D88" s="56"/>
      <c r="E88" s="56"/>
      <c r="F88" s="54"/>
      <c r="G88" s="56"/>
      <c r="H88" s="57"/>
      <c r="I88" s="55"/>
      <c r="J88" s="55"/>
      <c r="K88" s="28" t="str">
        <f>IF(tblDebt[[#This Row],[Current Balance]]="","",IF(tblDebt[[#This Row],[Current Balance]]&lt;&gt;"0","unpaid","paid"))</f>
        <v/>
      </c>
      <c r="L88" s="28">
        <f t="shared" si="1"/>
        <v>0</v>
      </c>
    </row>
    <row r="89" spans="1:12" ht="15.75" x14ac:dyDescent="0.5">
      <c r="A89" s="35"/>
      <c r="B89" s="53"/>
      <c r="C89" s="28"/>
      <c r="D89" s="56"/>
      <c r="E89" s="56"/>
      <c r="F89" s="54"/>
      <c r="G89" s="56"/>
      <c r="H89" s="57"/>
      <c r="I89" s="55"/>
      <c r="J89" s="55"/>
      <c r="K89" s="28" t="str">
        <f>IF(tblDebt[[#This Row],[Current Balance]]="","",IF(tblDebt[[#This Row],[Current Balance]]&lt;&gt;"0","unpaid","paid"))</f>
        <v/>
      </c>
      <c r="L89" s="28">
        <f t="shared" si="1"/>
        <v>0</v>
      </c>
    </row>
    <row r="90" spans="1:12" ht="15.75" x14ac:dyDescent="0.5">
      <c r="A90" s="35"/>
      <c r="B90" s="53"/>
      <c r="C90" s="28"/>
      <c r="D90" s="56"/>
      <c r="E90" s="56"/>
      <c r="F90" s="54"/>
      <c r="G90" s="56"/>
      <c r="H90" s="57"/>
      <c r="I90" s="55"/>
      <c r="J90" s="55"/>
      <c r="K90" s="28" t="str">
        <f>IF(tblDebt[[#This Row],[Current Balance]]="","",IF(tblDebt[[#This Row],[Current Balance]]&lt;&gt;"0","unpaid","paid"))</f>
        <v/>
      </c>
      <c r="L90" s="28">
        <f t="shared" si="1"/>
        <v>0</v>
      </c>
    </row>
    <row r="91" spans="1:12" ht="15.75" x14ac:dyDescent="0.5">
      <c r="A91" s="35"/>
      <c r="B91" s="53"/>
      <c r="C91" s="28"/>
      <c r="D91" s="56"/>
      <c r="E91" s="56"/>
      <c r="F91" s="54"/>
      <c r="G91" s="56"/>
      <c r="H91" s="57"/>
      <c r="I91" s="55"/>
      <c r="J91" s="55"/>
      <c r="K91" s="28" t="str">
        <f>IF(tblDebt[[#This Row],[Current Balance]]="","",IF(tblDebt[[#This Row],[Current Balance]]&lt;&gt;"0","unpaid","paid"))</f>
        <v/>
      </c>
      <c r="L91" s="28">
        <f t="shared" si="1"/>
        <v>0</v>
      </c>
    </row>
    <row r="92" spans="1:12" ht="15.75" x14ac:dyDescent="0.5">
      <c r="A92" s="35"/>
      <c r="B92" s="53"/>
      <c r="C92" s="28"/>
      <c r="D92" s="56"/>
      <c r="E92" s="56"/>
      <c r="F92" s="54"/>
      <c r="G92" s="56"/>
      <c r="H92" s="57"/>
      <c r="I92" s="55"/>
      <c r="J92" s="55"/>
      <c r="K92" s="28" t="str">
        <f>IF(tblDebt[[#This Row],[Current Balance]]="","",IF(tblDebt[[#This Row],[Current Balance]]&lt;&gt;"0","unpaid","paid"))</f>
        <v/>
      </c>
      <c r="L92" s="28">
        <f t="shared" si="1"/>
        <v>0</v>
      </c>
    </row>
    <row r="93" spans="1:12" ht="15.75" x14ac:dyDescent="0.5">
      <c r="A93" s="35"/>
      <c r="B93" s="53"/>
      <c r="C93" s="28"/>
      <c r="D93" s="56"/>
      <c r="E93" s="56"/>
      <c r="F93" s="54"/>
      <c r="G93" s="56"/>
      <c r="H93" s="57"/>
      <c r="I93" s="55"/>
      <c r="J93" s="55"/>
      <c r="K93" s="28" t="str">
        <f>IF(tblDebt[[#This Row],[Current Balance]]="","",IF(tblDebt[[#This Row],[Current Balance]]&lt;&gt;"0","unpaid","paid"))</f>
        <v/>
      </c>
      <c r="L93" s="28">
        <f t="shared" si="1"/>
        <v>0</v>
      </c>
    </row>
    <row r="94" spans="1:12" ht="15.75" x14ac:dyDescent="0.5">
      <c r="A94" s="35"/>
      <c r="B94" s="53"/>
      <c r="C94" s="28"/>
      <c r="D94" s="56"/>
      <c r="E94" s="56"/>
      <c r="F94" s="54"/>
      <c r="G94" s="56"/>
      <c r="H94" s="57"/>
      <c r="I94" s="55"/>
      <c r="J94" s="55"/>
      <c r="K94" s="28" t="str">
        <f>IF(tblDebt[[#This Row],[Current Balance]]="","",IF(tblDebt[[#This Row],[Current Balance]]&lt;&gt;"0","unpaid","paid"))</f>
        <v/>
      </c>
      <c r="L94" s="28">
        <f t="shared" si="1"/>
        <v>0</v>
      </c>
    </row>
    <row r="95" spans="1:12" ht="15.75" x14ac:dyDescent="0.5">
      <c r="A95" s="35"/>
      <c r="B95" s="53"/>
      <c r="C95" s="28"/>
      <c r="D95" s="56"/>
      <c r="E95" s="56"/>
      <c r="F95" s="54"/>
      <c r="G95" s="56"/>
      <c r="H95" s="57"/>
      <c r="I95" s="55"/>
      <c r="J95" s="55"/>
      <c r="K95" s="28" t="str">
        <f>IF(tblDebt[[#This Row],[Current Balance]]="","",IF(tblDebt[[#This Row],[Current Balance]]&lt;&gt;"0","unpaid","paid"))</f>
        <v/>
      </c>
      <c r="L95" s="28">
        <f t="shared" si="1"/>
        <v>0</v>
      </c>
    </row>
    <row r="96" spans="1:12" ht="15.75" x14ac:dyDescent="0.5">
      <c r="A96" s="35"/>
      <c r="B96" s="53"/>
      <c r="C96" s="28"/>
      <c r="D96" s="56"/>
      <c r="E96" s="56"/>
      <c r="F96" s="54"/>
      <c r="G96" s="56"/>
      <c r="H96" s="57"/>
      <c r="I96" s="55"/>
      <c r="J96" s="55"/>
      <c r="K96" s="28" t="str">
        <f>IF(tblDebt[[#This Row],[Current Balance]]="","",IF(tblDebt[[#This Row],[Current Balance]]&lt;&gt;"0","unpaid","paid"))</f>
        <v/>
      </c>
      <c r="L96" s="28">
        <f t="shared" si="1"/>
        <v>0</v>
      </c>
    </row>
    <row r="97" spans="1:12" ht="15.75" x14ac:dyDescent="0.5">
      <c r="A97" s="35"/>
      <c r="B97" s="53"/>
      <c r="C97" s="28"/>
      <c r="D97" s="56"/>
      <c r="E97" s="56"/>
      <c r="F97" s="54"/>
      <c r="G97" s="56"/>
      <c r="H97" s="57"/>
      <c r="I97" s="55"/>
      <c r="J97" s="55"/>
      <c r="K97" s="28" t="str">
        <f>IF(tblDebt[[#This Row],[Current Balance]]="","",IF(tblDebt[[#This Row],[Current Balance]]&lt;&gt;"0","unpaid","paid"))</f>
        <v/>
      </c>
      <c r="L97" s="28">
        <f t="shared" si="1"/>
        <v>0</v>
      </c>
    </row>
    <row r="98" spans="1:12" ht="15.75" x14ac:dyDescent="0.5">
      <c r="A98" s="35"/>
      <c r="B98" s="53"/>
      <c r="C98" s="28"/>
      <c r="D98" s="56"/>
      <c r="E98" s="56"/>
      <c r="F98" s="54"/>
      <c r="G98" s="56"/>
      <c r="H98" s="57"/>
      <c r="I98" s="55"/>
      <c r="J98" s="55"/>
      <c r="K98" s="28" t="str">
        <f>IF(tblDebt[[#This Row],[Current Balance]]="","",IF(tblDebt[[#This Row],[Current Balance]]&lt;&gt;"0","unpaid","paid"))</f>
        <v/>
      </c>
      <c r="L98" s="28">
        <f t="shared" si="1"/>
        <v>0</v>
      </c>
    </row>
    <row r="99" spans="1:12" ht="15.75" x14ac:dyDescent="0.5">
      <c r="A99" s="35"/>
      <c r="B99" s="53"/>
      <c r="C99" s="28"/>
      <c r="D99" s="56"/>
      <c r="E99" s="56"/>
      <c r="F99" s="54"/>
      <c r="G99" s="56"/>
      <c r="H99" s="57"/>
      <c r="I99" s="55"/>
      <c r="J99" s="55"/>
      <c r="K99" s="28" t="str">
        <f>IF(tblDebt[[#This Row],[Current Balance]]="","",IF(tblDebt[[#This Row],[Current Balance]]&lt;&gt;"0","unpaid","paid"))</f>
        <v/>
      </c>
      <c r="L99" s="28">
        <f t="shared" si="1"/>
        <v>0</v>
      </c>
    </row>
    <row r="100" spans="1:12" ht="15.75" x14ac:dyDescent="0.5">
      <c r="A100" s="35"/>
      <c r="B100" s="53"/>
      <c r="C100" s="28"/>
      <c r="D100" s="56"/>
      <c r="E100" s="56"/>
      <c r="F100" s="54"/>
      <c r="G100" s="56"/>
      <c r="H100" s="57"/>
      <c r="I100" s="55"/>
      <c r="J100" s="55"/>
      <c r="K100" s="28" t="str">
        <f>IF(tblDebt[[#This Row],[Current Balance]]="","",IF(tblDebt[[#This Row],[Current Balance]]&lt;&gt;"0","unpaid","paid"))</f>
        <v/>
      </c>
      <c r="L100" s="28">
        <f t="shared" si="1"/>
        <v>0</v>
      </c>
    </row>
    <row r="101" spans="1:12" ht="15.75" x14ac:dyDescent="0.5">
      <c r="A101" s="35"/>
      <c r="B101" s="53"/>
      <c r="C101" s="28"/>
      <c r="D101" s="56"/>
      <c r="E101" s="56"/>
      <c r="F101" s="54"/>
      <c r="G101" s="56"/>
      <c r="H101" s="57"/>
      <c r="I101" s="55"/>
      <c r="J101" s="55"/>
      <c r="K101" s="28" t="str">
        <f>IF(tblDebt[[#This Row],[Current Balance]]="","",IF(tblDebt[[#This Row],[Current Balance]]&lt;&gt;"0","unpaid","paid"))</f>
        <v/>
      </c>
      <c r="L101" s="28">
        <f t="shared" si="1"/>
        <v>0</v>
      </c>
    </row>
    <row r="102" spans="1:12" ht="15.75" x14ac:dyDescent="0.5">
      <c r="A102" s="35"/>
      <c r="B102" s="53"/>
      <c r="C102" s="28"/>
      <c r="D102" s="56"/>
      <c r="E102" s="56"/>
      <c r="F102" s="54"/>
      <c r="G102" s="56"/>
      <c r="H102" s="57"/>
      <c r="I102" s="55"/>
      <c r="J102" s="55"/>
      <c r="K102" s="28" t="str">
        <f>IF(tblDebt[[#This Row],[Current Balance]]="","",IF(tblDebt[[#This Row],[Current Balance]]&lt;&gt;"0","unpaid","paid"))</f>
        <v/>
      </c>
      <c r="L102" s="28">
        <f t="shared" si="1"/>
        <v>0</v>
      </c>
    </row>
    <row r="103" spans="1:12" ht="15.75" x14ac:dyDescent="0.5">
      <c r="A103" s="35"/>
      <c r="B103" s="53"/>
      <c r="C103" s="28"/>
      <c r="D103" s="56"/>
      <c r="E103" s="56"/>
      <c r="F103" s="54"/>
      <c r="G103" s="56"/>
      <c r="H103" s="57"/>
      <c r="I103" s="55"/>
      <c r="J103" s="55"/>
      <c r="K103" s="28" t="str">
        <f>IF(tblDebt[[#This Row],[Current Balance]]="","",IF(tblDebt[[#This Row],[Current Balance]]&lt;&gt;"0","unpaid","paid"))</f>
        <v/>
      </c>
      <c r="L103" s="28">
        <f t="shared" si="1"/>
        <v>0</v>
      </c>
    </row>
    <row r="104" spans="1:12" ht="15.75" x14ac:dyDescent="0.5">
      <c r="A104" s="35"/>
      <c r="B104" s="53"/>
      <c r="C104" s="28"/>
      <c r="D104" s="56"/>
      <c r="E104" s="56"/>
      <c r="F104" s="54"/>
      <c r="G104" s="56"/>
      <c r="H104" s="57"/>
      <c r="I104" s="55"/>
      <c r="J104" s="55"/>
      <c r="K104" s="28" t="str">
        <f>IF(tblDebt[[#This Row],[Current Balance]]="","",IF(tblDebt[[#This Row],[Current Balance]]&lt;&gt;"0","unpaid","paid"))</f>
        <v/>
      </c>
      <c r="L104" s="28">
        <f t="shared" si="1"/>
        <v>0</v>
      </c>
    </row>
    <row r="105" spans="1:12" ht="15.75" x14ac:dyDescent="0.5">
      <c r="A105" s="35"/>
      <c r="B105" s="53"/>
      <c r="C105" s="28"/>
      <c r="D105" s="56"/>
      <c r="E105" s="56"/>
      <c r="F105" s="54"/>
      <c r="G105" s="56"/>
      <c r="H105" s="57"/>
      <c r="I105" s="55"/>
      <c r="J105" s="55"/>
      <c r="K105" s="28" t="str">
        <f>IF(tblDebt[[#This Row],[Current Balance]]="","",IF(tblDebt[[#This Row],[Current Balance]]&lt;&gt;"0","unpaid","paid"))</f>
        <v/>
      </c>
      <c r="L105" s="28">
        <f t="shared" si="1"/>
        <v>0</v>
      </c>
    </row>
    <row r="106" spans="1:12" ht="15.75" x14ac:dyDescent="0.5">
      <c r="A106" s="35"/>
      <c r="B106" s="53"/>
      <c r="C106" s="28"/>
      <c r="D106" s="56"/>
      <c r="E106" s="56"/>
      <c r="F106" s="54"/>
      <c r="G106" s="56"/>
      <c r="H106" s="57"/>
      <c r="I106" s="55"/>
      <c r="J106" s="55"/>
      <c r="K106" s="28" t="str">
        <f>IF(tblDebt[[#This Row],[Current Balance]]="","",IF(tblDebt[[#This Row],[Current Balance]]&lt;&gt;"0","unpaid","paid"))</f>
        <v/>
      </c>
      <c r="L106" s="28">
        <f t="shared" si="1"/>
        <v>0</v>
      </c>
    </row>
    <row r="107" spans="1:12" ht="15.75" x14ac:dyDescent="0.5">
      <c r="A107" s="35"/>
      <c r="B107" s="53"/>
      <c r="C107" s="28"/>
      <c r="D107" s="56"/>
      <c r="E107" s="56"/>
      <c r="F107" s="54"/>
      <c r="G107" s="56"/>
      <c r="H107" s="57"/>
      <c r="I107" s="55"/>
      <c r="J107" s="55"/>
      <c r="K107" s="28" t="str">
        <f>IF(tblDebt[[#This Row],[Current Balance]]="","",IF(tblDebt[[#This Row],[Current Balance]]&lt;&gt;"0","unpaid","paid"))</f>
        <v/>
      </c>
      <c r="L107" s="28">
        <f t="shared" si="1"/>
        <v>0</v>
      </c>
    </row>
    <row r="108" spans="1:12" ht="15.75" x14ac:dyDescent="0.5">
      <c r="A108" s="35"/>
      <c r="B108" s="53"/>
      <c r="C108" s="28"/>
      <c r="D108" s="56"/>
      <c r="E108" s="56"/>
      <c r="F108" s="54"/>
      <c r="G108" s="56"/>
      <c r="H108" s="57"/>
      <c r="I108" s="55"/>
      <c r="J108" s="55"/>
      <c r="K108" s="28" t="str">
        <f>IF(tblDebt[[#This Row],[Current Balance]]="","",IF(tblDebt[[#This Row],[Current Balance]]&lt;&gt;"0","unpaid","paid"))</f>
        <v/>
      </c>
      <c r="L108" s="28">
        <f t="shared" si="1"/>
        <v>0</v>
      </c>
    </row>
    <row r="109" spans="1:12" ht="15.75" x14ac:dyDescent="0.5">
      <c r="A109" s="35"/>
      <c r="B109" s="53"/>
      <c r="C109" s="28"/>
      <c r="D109" s="56"/>
      <c r="E109" s="56"/>
      <c r="F109" s="54"/>
      <c r="G109" s="56"/>
      <c r="H109" s="57"/>
      <c r="I109" s="55"/>
      <c r="J109" s="55"/>
      <c r="K109" s="28" t="str">
        <f>IF(tblDebt[[#This Row],[Current Balance]]="","",IF(tblDebt[[#This Row],[Current Balance]]&lt;&gt;"0","unpaid","paid"))</f>
        <v/>
      </c>
      <c r="L109" s="28">
        <f t="shared" si="1"/>
        <v>0</v>
      </c>
    </row>
    <row r="110" spans="1:12" ht="15.75" x14ac:dyDescent="0.5">
      <c r="A110" s="35"/>
      <c r="B110" s="53"/>
      <c r="C110" s="28"/>
      <c r="D110" s="56"/>
      <c r="E110" s="56"/>
      <c r="F110" s="54"/>
      <c r="G110" s="56"/>
      <c r="H110" s="57"/>
      <c r="I110" s="55"/>
      <c r="J110" s="55"/>
      <c r="K110" s="28" t="str">
        <f>IF(tblDebt[[#This Row],[Current Balance]]="","",IF(tblDebt[[#This Row],[Current Balance]]&lt;&gt;"0","unpaid","paid"))</f>
        <v/>
      </c>
      <c r="L110" s="28">
        <f t="shared" si="1"/>
        <v>0</v>
      </c>
    </row>
    <row r="111" spans="1:12" ht="15.75" x14ac:dyDescent="0.5">
      <c r="A111" s="35"/>
      <c r="B111" s="53"/>
      <c r="C111" s="28"/>
      <c r="D111" s="56"/>
      <c r="E111" s="56"/>
      <c r="F111" s="54"/>
      <c r="G111" s="56"/>
      <c r="H111" s="57"/>
      <c r="I111" s="55"/>
      <c r="J111" s="55"/>
      <c r="K111" s="28" t="str">
        <f>IF(tblDebt[[#This Row],[Current Balance]]="","",IF(tblDebt[[#This Row],[Current Balance]]&lt;&gt;"0","unpaid","paid"))</f>
        <v/>
      </c>
      <c r="L111" s="28">
        <f t="shared" si="1"/>
        <v>0</v>
      </c>
    </row>
    <row r="112" spans="1:12" ht="15.75" x14ac:dyDescent="0.5">
      <c r="A112" s="35"/>
      <c r="B112" s="53"/>
      <c r="C112" s="28"/>
      <c r="D112" s="56"/>
      <c r="E112" s="56"/>
      <c r="F112" s="54"/>
      <c r="G112" s="56"/>
      <c r="H112" s="57"/>
      <c r="I112" s="55"/>
      <c r="J112" s="55"/>
      <c r="K112" s="28" t="str">
        <f>IF(tblDebt[[#This Row],[Current Balance]]="","",IF(tblDebt[[#This Row],[Current Balance]]&lt;&gt;"0","unpaid","paid"))</f>
        <v/>
      </c>
      <c r="L112" s="28">
        <f t="shared" si="1"/>
        <v>0</v>
      </c>
    </row>
    <row r="113" spans="1:12" ht="15.75" x14ac:dyDescent="0.5">
      <c r="A113" s="35"/>
      <c r="B113" s="53"/>
      <c r="C113" s="28"/>
      <c r="D113" s="56"/>
      <c r="E113" s="56"/>
      <c r="F113" s="54"/>
      <c r="G113" s="56"/>
      <c r="H113" s="57"/>
      <c r="I113" s="55"/>
      <c r="J113" s="55"/>
      <c r="K113" s="28" t="str">
        <f>IF(tblDebt[[#This Row],[Current Balance]]="","",IF(tblDebt[[#This Row],[Current Balance]]&lt;&gt;"0","unpaid","paid"))</f>
        <v/>
      </c>
      <c r="L113" s="28">
        <f t="shared" si="1"/>
        <v>0</v>
      </c>
    </row>
    <row r="114" spans="1:12" ht="15.75" x14ac:dyDescent="0.5">
      <c r="A114" s="35"/>
      <c r="B114" s="53"/>
      <c r="C114" s="28"/>
      <c r="D114" s="56"/>
      <c r="E114" s="56"/>
      <c r="F114" s="54"/>
      <c r="G114" s="56"/>
      <c r="H114" s="57"/>
      <c r="I114" s="55"/>
      <c r="J114" s="55"/>
      <c r="K114" s="28" t="str">
        <f>IF(tblDebt[[#This Row],[Current Balance]]="","",IF(tblDebt[[#This Row],[Current Balance]]&lt;&gt;"0","unpaid","paid"))</f>
        <v/>
      </c>
      <c r="L114" s="28">
        <f t="shared" si="1"/>
        <v>0</v>
      </c>
    </row>
    <row r="115" spans="1:12" ht="15.75" x14ac:dyDescent="0.5">
      <c r="A115" s="35"/>
      <c r="B115" s="53"/>
      <c r="C115" s="28"/>
      <c r="D115" s="56"/>
      <c r="E115" s="56"/>
      <c r="F115" s="54"/>
      <c r="G115" s="56"/>
      <c r="H115" s="57"/>
      <c r="I115" s="55"/>
      <c r="J115" s="55"/>
      <c r="K115" s="28" t="str">
        <f>IF(tblDebt[[#This Row],[Current Balance]]="","",IF(tblDebt[[#This Row],[Current Balance]]&lt;&gt;"0","unpaid","paid"))</f>
        <v/>
      </c>
      <c r="L115" s="28">
        <f t="shared" si="1"/>
        <v>0</v>
      </c>
    </row>
    <row r="116" spans="1:12" ht="15.75" x14ac:dyDescent="0.5">
      <c r="A116" s="35"/>
      <c r="B116" s="53"/>
      <c r="C116" s="28"/>
      <c r="D116" s="56"/>
      <c r="E116" s="56"/>
      <c r="F116" s="54"/>
      <c r="G116" s="56"/>
      <c r="H116" s="57"/>
      <c r="I116" s="55"/>
      <c r="J116" s="55"/>
      <c r="K116" s="28" t="str">
        <f>IF(tblDebt[[#This Row],[Current Balance]]="","",IF(tblDebt[[#This Row],[Current Balance]]&lt;&gt;"0","unpaid","paid"))</f>
        <v/>
      </c>
      <c r="L116" s="28">
        <f t="shared" si="1"/>
        <v>0</v>
      </c>
    </row>
    <row r="117" spans="1:12" ht="15.75" x14ac:dyDescent="0.5">
      <c r="A117" s="35"/>
      <c r="B117" s="53"/>
      <c r="C117" s="28"/>
      <c r="D117" s="56"/>
      <c r="E117" s="56"/>
      <c r="F117" s="54"/>
      <c r="G117" s="56"/>
      <c r="H117" s="57"/>
      <c r="I117" s="55"/>
      <c r="J117" s="55"/>
      <c r="K117" s="28" t="str">
        <f>IF(tblDebt[[#This Row],[Current Balance]]="","",IF(tblDebt[[#This Row],[Current Balance]]&lt;&gt;"0","unpaid","paid"))</f>
        <v/>
      </c>
      <c r="L117" s="28">
        <f t="shared" si="1"/>
        <v>0</v>
      </c>
    </row>
    <row r="118" spans="1:12" ht="15.75" x14ac:dyDescent="0.5">
      <c r="A118" s="35"/>
      <c r="B118" s="53"/>
      <c r="C118" s="28"/>
      <c r="D118" s="56"/>
      <c r="E118" s="56"/>
      <c r="F118" s="54"/>
      <c r="G118" s="56"/>
      <c r="H118" s="57"/>
      <c r="I118" s="55"/>
      <c r="J118" s="55"/>
      <c r="K118" s="28" t="str">
        <f>IF(tblDebt[[#This Row],[Current Balance]]="","",IF(tblDebt[[#This Row],[Current Balance]]&lt;&gt;"0","unpaid","paid"))</f>
        <v/>
      </c>
      <c r="L118" s="28">
        <f t="shared" si="1"/>
        <v>0</v>
      </c>
    </row>
    <row r="119" spans="1:12" ht="15.75" x14ac:dyDescent="0.5">
      <c r="A119" s="35"/>
      <c r="B119" s="53"/>
      <c r="C119" s="28"/>
      <c r="D119" s="56"/>
      <c r="E119" s="56"/>
      <c r="F119" s="54"/>
      <c r="G119" s="56"/>
      <c r="H119" s="57"/>
      <c r="I119" s="55"/>
      <c r="J119" s="55"/>
      <c r="K119" s="28" t="str">
        <f>IF(tblDebt[[#This Row],[Current Balance]]="","",IF(tblDebt[[#This Row],[Current Balance]]&lt;&gt;"0","unpaid","paid"))</f>
        <v/>
      </c>
      <c r="L119" s="28">
        <f t="shared" si="1"/>
        <v>0</v>
      </c>
    </row>
    <row r="120" spans="1:12" ht="15.75" x14ac:dyDescent="0.5">
      <c r="A120" s="35"/>
      <c r="B120" s="53"/>
      <c r="C120" s="28"/>
      <c r="D120" s="56"/>
      <c r="E120" s="56"/>
      <c r="F120" s="54"/>
      <c r="G120" s="56"/>
      <c r="H120" s="57"/>
      <c r="I120" s="55"/>
      <c r="J120" s="55"/>
      <c r="K120" s="28" t="str">
        <f>IF(tblDebt[[#This Row],[Current Balance]]="","",IF(tblDebt[[#This Row],[Current Balance]]&lt;&gt;"0","unpaid","paid"))</f>
        <v/>
      </c>
      <c r="L120" s="28">
        <f t="shared" si="1"/>
        <v>0</v>
      </c>
    </row>
    <row r="121" spans="1:12" ht="15.75" x14ac:dyDescent="0.5">
      <c r="A121" s="35"/>
      <c r="B121" s="53"/>
      <c r="C121" s="28"/>
      <c r="D121" s="56"/>
      <c r="E121" s="56"/>
      <c r="F121" s="54"/>
      <c r="G121" s="56"/>
      <c r="H121" s="57"/>
      <c r="I121" s="55"/>
      <c r="J121" s="55"/>
      <c r="K121" s="28" t="str">
        <f>IF(tblDebt[[#This Row],[Current Balance]]="","",IF(tblDebt[[#This Row],[Current Balance]]&lt;&gt;"0","unpaid","paid"))</f>
        <v/>
      </c>
      <c r="L121" s="28">
        <f t="shared" si="1"/>
        <v>0</v>
      </c>
    </row>
    <row r="122" spans="1:12" ht="15.75" x14ac:dyDescent="0.5">
      <c r="A122" s="35"/>
      <c r="B122" s="53"/>
      <c r="C122" s="28"/>
      <c r="D122" s="56"/>
      <c r="E122" s="56"/>
      <c r="F122" s="54"/>
      <c r="G122" s="56"/>
      <c r="H122" s="57"/>
      <c r="I122" s="55"/>
      <c r="J122" s="55"/>
      <c r="K122" s="28" t="str">
        <f>IF(tblDebt[[#This Row],[Current Balance]]="","",IF(tblDebt[[#This Row],[Current Balance]]&lt;&gt;"0","unpaid","paid"))</f>
        <v/>
      </c>
      <c r="L122" s="28">
        <f t="shared" si="1"/>
        <v>0</v>
      </c>
    </row>
    <row r="123" spans="1:12" ht="15.75" x14ac:dyDescent="0.5">
      <c r="A123" s="35"/>
      <c r="B123" s="53"/>
      <c r="C123" s="28"/>
      <c r="D123" s="56"/>
      <c r="E123" s="56"/>
      <c r="F123" s="54"/>
      <c r="G123" s="56"/>
      <c r="H123" s="57"/>
      <c r="I123" s="55"/>
      <c r="J123" s="55"/>
      <c r="K123" s="28" t="str">
        <f>IF(tblDebt[[#This Row],[Current Balance]]="","",IF(tblDebt[[#This Row],[Current Balance]]&lt;&gt;"0","unpaid","paid"))</f>
        <v/>
      </c>
      <c r="L123" s="28">
        <f t="shared" si="1"/>
        <v>0</v>
      </c>
    </row>
    <row r="124" spans="1:12" ht="15.75" x14ac:dyDescent="0.5">
      <c r="A124" s="35"/>
      <c r="B124" s="53"/>
      <c r="C124" s="28"/>
      <c r="D124" s="56"/>
      <c r="E124" s="56"/>
      <c r="F124" s="54"/>
      <c r="G124" s="56"/>
      <c r="H124" s="57"/>
      <c r="I124" s="55"/>
      <c r="J124" s="55"/>
      <c r="K124" s="28" t="str">
        <f>IF(tblDebt[[#This Row],[Current Balance]]="","",IF(tblDebt[[#This Row],[Current Balance]]&lt;&gt;"0","unpaid","paid"))</f>
        <v/>
      </c>
      <c r="L124" s="28">
        <f t="shared" si="1"/>
        <v>0</v>
      </c>
    </row>
    <row r="125" spans="1:12" ht="15.75" x14ac:dyDescent="0.5">
      <c r="A125" s="35"/>
      <c r="B125" s="53"/>
      <c r="C125" s="28"/>
      <c r="D125" s="56"/>
      <c r="E125" s="56"/>
      <c r="F125" s="54"/>
      <c r="G125" s="56"/>
      <c r="H125" s="57"/>
      <c r="I125" s="55"/>
      <c r="J125" s="55"/>
      <c r="K125" s="28" t="str">
        <f>IF(tblDebt[[#This Row],[Current Balance]]="","",IF(tblDebt[[#This Row],[Current Balance]]&lt;&gt;"0","unpaid","paid"))</f>
        <v/>
      </c>
      <c r="L125" s="28">
        <f t="shared" si="1"/>
        <v>0</v>
      </c>
    </row>
    <row r="126" spans="1:12" ht="15.75" x14ac:dyDescent="0.5">
      <c r="A126" s="35"/>
      <c r="B126" s="53"/>
      <c r="C126" s="28"/>
      <c r="D126" s="56"/>
      <c r="E126" s="56"/>
      <c r="F126" s="54"/>
      <c r="G126" s="56"/>
      <c r="H126" s="57"/>
      <c r="I126" s="55"/>
      <c r="J126" s="55"/>
      <c r="K126" s="28" t="str">
        <f>IF(tblDebt[[#This Row],[Current Balance]]="","",IF(tblDebt[[#This Row],[Current Balance]]&lt;&gt;"0","unpaid","paid"))</f>
        <v/>
      </c>
      <c r="L126" s="28">
        <f t="shared" si="1"/>
        <v>0</v>
      </c>
    </row>
    <row r="127" spans="1:12" ht="15.75" x14ac:dyDescent="0.5">
      <c r="A127" s="35"/>
      <c r="B127" s="53"/>
      <c r="C127" s="28"/>
      <c r="D127" s="56"/>
      <c r="E127" s="56"/>
      <c r="F127" s="54"/>
      <c r="G127" s="56"/>
      <c r="H127" s="57"/>
      <c r="I127" s="55"/>
      <c r="J127" s="55"/>
      <c r="K127" s="28" t="str">
        <f>IF(tblDebt[[#This Row],[Current Balance]]="","",IF(tblDebt[[#This Row],[Current Balance]]&lt;&gt;"0","unpaid","paid"))</f>
        <v/>
      </c>
      <c r="L127" s="28">
        <f t="shared" si="1"/>
        <v>0</v>
      </c>
    </row>
    <row r="128" spans="1:12" ht="15.75" x14ac:dyDescent="0.5">
      <c r="A128" s="35"/>
      <c r="B128" s="53"/>
      <c r="C128" s="28"/>
      <c r="D128" s="56"/>
      <c r="E128" s="56"/>
      <c r="F128" s="54"/>
      <c r="G128" s="56"/>
      <c r="H128" s="57"/>
      <c r="I128" s="55"/>
      <c r="J128" s="55"/>
      <c r="K128" s="28" t="str">
        <f>IF(tblDebt[[#This Row],[Current Balance]]="","",IF(tblDebt[[#This Row],[Current Balance]]&lt;&gt;"0","unpaid","paid"))</f>
        <v/>
      </c>
      <c r="L128" s="28">
        <f t="shared" si="1"/>
        <v>0</v>
      </c>
    </row>
    <row r="129" spans="1:12" ht="15.75" x14ac:dyDescent="0.5">
      <c r="A129" s="35"/>
      <c r="B129" s="53"/>
      <c r="C129" s="28"/>
      <c r="D129" s="56"/>
      <c r="E129" s="56"/>
      <c r="F129" s="54"/>
      <c r="G129" s="56"/>
      <c r="H129" s="57"/>
      <c r="I129" s="55"/>
      <c r="J129" s="55"/>
      <c r="K129" s="28" t="str">
        <f>IF(tblDebt[[#This Row],[Current Balance]]="","",IF(tblDebt[[#This Row],[Current Balance]]&lt;&gt;"0","unpaid","paid"))</f>
        <v/>
      </c>
      <c r="L129" s="28">
        <f t="shared" si="1"/>
        <v>0</v>
      </c>
    </row>
    <row r="130" spans="1:12" ht="15.75" x14ac:dyDescent="0.5">
      <c r="A130" s="35"/>
      <c r="B130" s="53"/>
      <c r="C130" s="28"/>
      <c r="D130" s="56"/>
      <c r="E130" s="56"/>
      <c r="F130" s="54"/>
      <c r="G130" s="56"/>
      <c r="H130" s="57"/>
      <c r="I130" s="55"/>
      <c r="J130" s="55"/>
      <c r="K130" s="28" t="str">
        <f>IF(tblDebt[[#This Row],[Current Balance]]="","",IF(tblDebt[[#This Row],[Current Balance]]&lt;&gt;"0","unpaid","paid"))</f>
        <v/>
      </c>
      <c r="L130" s="28">
        <f t="shared" ref="L130:L193" si="2">DATEDIF(I130,J130,"M")</f>
        <v>0</v>
      </c>
    </row>
    <row r="131" spans="1:12" ht="15.75" x14ac:dyDescent="0.5">
      <c r="A131" s="35"/>
      <c r="B131" s="53"/>
      <c r="C131" s="28"/>
      <c r="D131" s="56"/>
      <c r="E131" s="56"/>
      <c r="F131" s="54"/>
      <c r="G131" s="56"/>
      <c r="H131" s="57"/>
      <c r="I131" s="55"/>
      <c r="J131" s="55"/>
      <c r="K131" s="28" t="str">
        <f>IF(tblDebt[[#This Row],[Current Balance]]="","",IF(tblDebt[[#This Row],[Current Balance]]&lt;&gt;"0","unpaid","paid"))</f>
        <v/>
      </c>
      <c r="L131" s="28">
        <f t="shared" si="2"/>
        <v>0</v>
      </c>
    </row>
    <row r="132" spans="1:12" ht="15.75" x14ac:dyDescent="0.5">
      <c r="A132" s="35"/>
      <c r="B132" s="53"/>
      <c r="C132" s="28"/>
      <c r="D132" s="56"/>
      <c r="E132" s="56"/>
      <c r="F132" s="54"/>
      <c r="G132" s="56"/>
      <c r="H132" s="57"/>
      <c r="I132" s="55"/>
      <c r="J132" s="55"/>
      <c r="K132" s="28" t="str">
        <f>IF(tblDebt[[#This Row],[Current Balance]]="","",IF(tblDebt[[#This Row],[Current Balance]]&lt;&gt;"0","unpaid","paid"))</f>
        <v/>
      </c>
      <c r="L132" s="28">
        <f t="shared" si="2"/>
        <v>0</v>
      </c>
    </row>
    <row r="133" spans="1:12" ht="15.75" x14ac:dyDescent="0.5">
      <c r="A133" s="35"/>
      <c r="B133" s="53"/>
      <c r="C133" s="28"/>
      <c r="D133" s="56"/>
      <c r="E133" s="56"/>
      <c r="F133" s="54"/>
      <c r="G133" s="56"/>
      <c r="H133" s="57"/>
      <c r="I133" s="55"/>
      <c r="J133" s="55"/>
      <c r="K133" s="28" t="str">
        <f>IF(tblDebt[[#This Row],[Current Balance]]="","",IF(tblDebt[[#This Row],[Current Balance]]&lt;&gt;"0","unpaid","paid"))</f>
        <v/>
      </c>
      <c r="L133" s="28">
        <f t="shared" si="2"/>
        <v>0</v>
      </c>
    </row>
    <row r="134" spans="1:12" ht="15.75" x14ac:dyDescent="0.5">
      <c r="A134" s="35"/>
      <c r="B134" s="53"/>
      <c r="C134" s="28"/>
      <c r="D134" s="56"/>
      <c r="E134" s="56"/>
      <c r="F134" s="54"/>
      <c r="G134" s="56"/>
      <c r="H134" s="57"/>
      <c r="I134" s="55"/>
      <c r="J134" s="55"/>
      <c r="K134" s="28" t="str">
        <f>IF(tblDebt[[#This Row],[Current Balance]]="","",IF(tblDebt[[#This Row],[Current Balance]]&lt;&gt;"0","unpaid","paid"))</f>
        <v/>
      </c>
      <c r="L134" s="28">
        <f t="shared" si="2"/>
        <v>0</v>
      </c>
    </row>
    <row r="135" spans="1:12" ht="15.75" x14ac:dyDescent="0.5">
      <c r="A135" s="35"/>
      <c r="B135" s="53"/>
      <c r="C135" s="28"/>
      <c r="D135" s="56"/>
      <c r="E135" s="56"/>
      <c r="F135" s="54"/>
      <c r="G135" s="56"/>
      <c r="H135" s="57"/>
      <c r="I135" s="55"/>
      <c r="J135" s="55"/>
      <c r="K135" s="28" t="str">
        <f>IF(tblDebt[[#This Row],[Current Balance]]="","",IF(tblDebt[[#This Row],[Current Balance]]&lt;&gt;"0","unpaid","paid"))</f>
        <v/>
      </c>
      <c r="L135" s="28">
        <f t="shared" si="2"/>
        <v>0</v>
      </c>
    </row>
    <row r="136" spans="1:12" ht="15.75" x14ac:dyDescent="0.5">
      <c r="A136" s="35"/>
      <c r="B136" s="53"/>
      <c r="C136" s="28"/>
      <c r="D136" s="56"/>
      <c r="E136" s="56"/>
      <c r="F136" s="54"/>
      <c r="G136" s="56"/>
      <c r="H136" s="57"/>
      <c r="I136" s="55"/>
      <c r="J136" s="55"/>
      <c r="K136" s="28" t="str">
        <f>IF(tblDebt[[#This Row],[Current Balance]]="","",IF(tblDebt[[#This Row],[Current Balance]]&lt;&gt;"0","unpaid","paid"))</f>
        <v/>
      </c>
      <c r="L136" s="28">
        <f t="shared" si="2"/>
        <v>0</v>
      </c>
    </row>
    <row r="137" spans="1:12" ht="15.75" x14ac:dyDescent="0.5">
      <c r="A137" s="35"/>
      <c r="B137" s="53"/>
      <c r="C137" s="28"/>
      <c r="D137" s="56"/>
      <c r="E137" s="56"/>
      <c r="F137" s="54"/>
      <c r="G137" s="56"/>
      <c r="H137" s="57"/>
      <c r="I137" s="55"/>
      <c r="J137" s="55"/>
      <c r="K137" s="28" t="str">
        <f>IF(tblDebt[[#This Row],[Current Balance]]="","",IF(tblDebt[[#This Row],[Current Balance]]&lt;&gt;"0","unpaid","paid"))</f>
        <v/>
      </c>
      <c r="L137" s="28">
        <f t="shared" si="2"/>
        <v>0</v>
      </c>
    </row>
    <row r="138" spans="1:12" ht="15.75" x14ac:dyDescent="0.5">
      <c r="A138" s="35"/>
      <c r="B138" s="53"/>
      <c r="C138" s="28"/>
      <c r="D138" s="56"/>
      <c r="E138" s="56"/>
      <c r="F138" s="54"/>
      <c r="G138" s="56"/>
      <c r="H138" s="57"/>
      <c r="I138" s="55"/>
      <c r="J138" s="55"/>
      <c r="K138" s="28" t="str">
        <f>IF(tblDebt[[#This Row],[Current Balance]]="","",IF(tblDebt[[#This Row],[Current Balance]]&lt;&gt;"0","unpaid","paid"))</f>
        <v/>
      </c>
      <c r="L138" s="28">
        <f t="shared" si="2"/>
        <v>0</v>
      </c>
    </row>
    <row r="139" spans="1:12" ht="15.75" x14ac:dyDescent="0.5">
      <c r="A139" s="35"/>
      <c r="B139" s="53"/>
      <c r="C139" s="28"/>
      <c r="D139" s="56"/>
      <c r="E139" s="56"/>
      <c r="F139" s="54"/>
      <c r="G139" s="56"/>
      <c r="H139" s="57"/>
      <c r="I139" s="55"/>
      <c r="J139" s="55"/>
      <c r="K139" s="28" t="str">
        <f>IF(tblDebt[[#This Row],[Current Balance]]="","",IF(tblDebt[[#This Row],[Current Balance]]&lt;&gt;"0","unpaid","paid"))</f>
        <v/>
      </c>
      <c r="L139" s="28">
        <f t="shared" si="2"/>
        <v>0</v>
      </c>
    </row>
    <row r="140" spans="1:12" ht="15.75" x14ac:dyDescent="0.5">
      <c r="A140" s="35"/>
      <c r="B140" s="53"/>
      <c r="C140" s="28"/>
      <c r="D140" s="56"/>
      <c r="E140" s="56"/>
      <c r="F140" s="54"/>
      <c r="G140" s="56"/>
      <c r="H140" s="57"/>
      <c r="I140" s="55"/>
      <c r="J140" s="55"/>
      <c r="K140" s="28" t="str">
        <f>IF(tblDebt[[#This Row],[Current Balance]]="","",IF(tblDebt[[#This Row],[Current Balance]]&lt;&gt;"0","unpaid","paid"))</f>
        <v/>
      </c>
      <c r="L140" s="28">
        <f t="shared" si="2"/>
        <v>0</v>
      </c>
    </row>
    <row r="141" spans="1:12" ht="15.75" x14ac:dyDescent="0.5">
      <c r="A141" s="35"/>
      <c r="B141" s="53"/>
      <c r="C141" s="28"/>
      <c r="D141" s="56"/>
      <c r="E141" s="56"/>
      <c r="F141" s="54"/>
      <c r="G141" s="56"/>
      <c r="H141" s="57"/>
      <c r="I141" s="55"/>
      <c r="J141" s="55"/>
      <c r="K141" s="28" t="str">
        <f>IF(tblDebt[[#This Row],[Current Balance]]="","",IF(tblDebt[[#This Row],[Current Balance]]&lt;&gt;"0","unpaid","paid"))</f>
        <v/>
      </c>
      <c r="L141" s="28">
        <f t="shared" si="2"/>
        <v>0</v>
      </c>
    </row>
    <row r="142" spans="1:12" ht="15.75" x14ac:dyDescent="0.5">
      <c r="A142" s="35"/>
      <c r="B142" s="53"/>
      <c r="C142" s="28"/>
      <c r="D142" s="56"/>
      <c r="E142" s="56"/>
      <c r="F142" s="54"/>
      <c r="G142" s="56"/>
      <c r="H142" s="57"/>
      <c r="I142" s="55"/>
      <c r="J142" s="55"/>
      <c r="K142" s="28" t="str">
        <f>IF(tblDebt[[#This Row],[Current Balance]]="","",IF(tblDebt[[#This Row],[Current Balance]]&lt;&gt;"0","unpaid","paid"))</f>
        <v/>
      </c>
      <c r="L142" s="28">
        <f t="shared" si="2"/>
        <v>0</v>
      </c>
    </row>
    <row r="143" spans="1:12" ht="15.75" x14ac:dyDescent="0.5">
      <c r="A143" s="35"/>
      <c r="B143" s="53"/>
      <c r="C143" s="28"/>
      <c r="D143" s="56"/>
      <c r="E143" s="56"/>
      <c r="F143" s="54"/>
      <c r="G143" s="56"/>
      <c r="H143" s="57"/>
      <c r="I143" s="55"/>
      <c r="J143" s="55"/>
      <c r="K143" s="28" t="str">
        <f>IF(tblDebt[[#This Row],[Current Balance]]="","",IF(tblDebt[[#This Row],[Current Balance]]&lt;&gt;"0","unpaid","paid"))</f>
        <v/>
      </c>
      <c r="L143" s="28">
        <f t="shared" si="2"/>
        <v>0</v>
      </c>
    </row>
    <row r="144" spans="1:12" ht="15.75" x14ac:dyDescent="0.5">
      <c r="A144" s="35"/>
      <c r="B144" s="53"/>
      <c r="C144" s="28"/>
      <c r="D144" s="56"/>
      <c r="E144" s="56"/>
      <c r="F144" s="54"/>
      <c r="G144" s="56"/>
      <c r="H144" s="57"/>
      <c r="I144" s="55"/>
      <c r="J144" s="55"/>
      <c r="K144" s="28" t="str">
        <f>IF(tblDebt[[#This Row],[Current Balance]]="","",IF(tblDebt[[#This Row],[Current Balance]]&lt;&gt;"0","unpaid","paid"))</f>
        <v/>
      </c>
      <c r="L144" s="28">
        <f t="shared" si="2"/>
        <v>0</v>
      </c>
    </row>
    <row r="145" spans="1:12" ht="15.75" x14ac:dyDescent="0.5">
      <c r="A145" s="35"/>
      <c r="B145" s="53"/>
      <c r="C145" s="28"/>
      <c r="D145" s="56"/>
      <c r="E145" s="56"/>
      <c r="F145" s="54"/>
      <c r="G145" s="56"/>
      <c r="H145" s="57"/>
      <c r="I145" s="55"/>
      <c r="J145" s="55"/>
      <c r="K145" s="28" t="str">
        <f>IF(tblDebt[[#This Row],[Current Balance]]="","",IF(tblDebt[[#This Row],[Current Balance]]&lt;&gt;"0","unpaid","paid"))</f>
        <v/>
      </c>
      <c r="L145" s="28">
        <f t="shared" si="2"/>
        <v>0</v>
      </c>
    </row>
    <row r="146" spans="1:12" ht="15.75" x14ac:dyDescent="0.5">
      <c r="A146" s="35"/>
      <c r="B146" s="53"/>
      <c r="C146" s="28"/>
      <c r="D146" s="56"/>
      <c r="E146" s="56"/>
      <c r="F146" s="54"/>
      <c r="G146" s="56"/>
      <c r="H146" s="57"/>
      <c r="I146" s="55"/>
      <c r="J146" s="55"/>
      <c r="K146" s="28" t="str">
        <f>IF(tblDebt[[#This Row],[Current Balance]]="","",IF(tblDebt[[#This Row],[Current Balance]]&lt;&gt;"0","unpaid","paid"))</f>
        <v/>
      </c>
      <c r="L146" s="28">
        <f t="shared" si="2"/>
        <v>0</v>
      </c>
    </row>
    <row r="147" spans="1:12" ht="15.75" x14ac:dyDescent="0.5">
      <c r="A147" s="35"/>
      <c r="B147" s="53"/>
      <c r="C147" s="28"/>
      <c r="D147" s="56"/>
      <c r="E147" s="56"/>
      <c r="F147" s="54"/>
      <c r="G147" s="56"/>
      <c r="H147" s="57"/>
      <c r="I147" s="55"/>
      <c r="J147" s="55"/>
      <c r="K147" s="28" t="str">
        <f>IF(tblDebt[[#This Row],[Current Balance]]="","",IF(tblDebt[[#This Row],[Current Balance]]&lt;&gt;"0","unpaid","paid"))</f>
        <v/>
      </c>
      <c r="L147" s="28">
        <f t="shared" si="2"/>
        <v>0</v>
      </c>
    </row>
    <row r="148" spans="1:12" ht="15.75" x14ac:dyDescent="0.5">
      <c r="A148" s="35"/>
      <c r="B148" s="53"/>
      <c r="C148" s="28"/>
      <c r="D148" s="56"/>
      <c r="E148" s="56"/>
      <c r="F148" s="54"/>
      <c r="G148" s="56"/>
      <c r="H148" s="57"/>
      <c r="I148" s="55"/>
      <c r="J148" s="55"/>
      <c r="K148" s="28" t="str">
        <f>IF(tblDebt[[#This Row],[Current Balance]]="","",IF(tblDebt[[#This Row],[Current Balance]]&lt;&gt;"0","unpaid","paid"))</f>
        <v/>
      </c>
      <c r="L148" s="28">
        <f t="shared" si="2"/>
        <v>0</v>
      </c>
    </row>
    <row r="149" spans="1:12" ht="15.75" x14ac:dyDescent="0.5">
      <c r="A149" s="35"/>
      <c r="B149" s="53"/>
      <c r="C149" s="28"/>
      <c r="D149" s="56"/>
      <c r="E149" s="56"/>
      <c r="F149" s="54"/>
      <c r="G149" s="56"/>
      <c r="H149" s="57"/>
      <c r="I149" s="55"/>
      <c r="J149" s="55"/>
      <c r="K149" s="28" t="str">
        <f>IF(tblDebt[[#This Row],[Current Balance]]="","",IF(tblDebt[[#This Row],[Current Balance]]&lt;&gt;"0","unpaid","paid"))</f>
        <v/>
      </c>
      <c r="L149" s="28">
        <f t="shared" si="2"/>
        <v>0</v>
      </c>
    </row>
    <row r="150" spans="1:12" ht="15.75" x14ac:dyDescent="0.5">
      <c r="A150" s="35"/>
      <c r="B150" s="53"/>
      <c r="C150" s="28"/>
      <c r="D150" s="56"/>
      <c r="E150" s="56"/>
      <c r="F150" s="54"/>
      <c r="G150" s="56"/>
      <c r="H150" s="57"/>
      <c r="I150" s="55"/>
      <c r="J150" s="55"/>
      <c r="K150" s="28" t="str">
        <f>IF(tblDebt[[#This Row],[Current Balance]]="","",IF(tblDebt[[#This Row],[Current Balance]]&lt;&gt;"0","unpaid","paid"))</f>
        <v/>
      </c>
      <c r="L150" s="28">
        <f t="shared" si="2"/>
        <v>0</v>
      </c>
    </row>
    <row r="151" spans="1:12" ht="15.75" x14ac:dyDescent="0.5">
      <c r="A151" s="35"/>
      <c r="B151" s="53"/>
      <c r="C151" s="28"/>
      <c r="D151" s="56"/>
      <c r="E151" s="56"/>
      <c r="F151" s="54"/>
      <c r="G151" s="56"/>
      <c r="H151" s="57"/>
      <c r="I151" s="55"/>
      <c r="J151" s="55"/>
      <c r="K151" s="28" t="str">
        <f>IF(tblDebt[[#This Row],[Current Balance]]="","",IF(tblDebt[[#This Row],[Current Balance]]&lt;&gt;"0","unpaid","paid"))</f>
        <v/>
      </c>
      <c r="L151" s="28">
        <f t="shared" si="2"/>
        <v>0</v>
      </c>
    </row>
    <row r="152" spans="1:12" ht="15.75" x14ac:dyDescent="0.5">
      <c r="A152" s="35"/>
      <c r="B152" s="53"/>
      <c r="C152" s="28"/>
      <c r="D152" s="56"/>
      <c r="E152" s="56"/>
      <c r="F152" s="54"/>
      <c r="G152" s="56"/>
      <c r="H152" s="57"/>
      <c r="I152" s="55"/>
      <c r="J152" s="55"/>
      <c r="K152" s="28" t="str">
        <f>IF(tblDebt[[#This Row],[Current Balance]]="","",IF(tblDebt[[#This Row],[Current Balance]]&lt;&gt;"0","unpaid","paid"))</f>
        <v/>
      </c>
      <c r="L152" s="28">
        <f t="shared" si="2"/>
        <v>0</v>
      </c>
    </row>
    <row r="153" spans="1:12" ht="15.75" x14ac:dyDescent="0.5">
      <c r="A153" s="35"/>
      <c r="B153" s="53"/>
      <c r="C153" s="28"/>
      <c r="D153" s="56"/>
      <c r="E153" s="56"/>
      <c r="F153" s="54"/>
      <c r="G153" s="56"/>
      <c r="H153" s="57"/>
      <c r="I153" s="55"/>
      <c r="J153" s="55"/>
      <c r="K153" s="28" t="str">
        <f>IF(tblDebt[[#This Row],[Current Balance]]="","",IF(tblDebt[[#This Row],[Current Balance]]&lt;&gt;"0","unpaid","paid"))</f>
        <v/>
      </c>
      <c r="L153" s="28">
        <f t="shared" si="2"/>
        <v>0</v>
      </c>
    </row>
    <row r="154" spans="1:12" ht="15.75" x14ac:dyDescent="0.5">
      <c r="A154" s="35"/>
      <c r="B154" s="53"/>
      <c r="C154" s="28"/>
      <c r="D154" s="56"/>
      <c r="E154" s="56"/>
      <c r="F154" s="54"/>
      <c r="G154" s="56"/>
      <c r="H154" s="57"/>
      <c r="I154" s="55"/>
      <c r="J154" s="55"/>
      <c r="K154" s="28" t="str">
        <f>IF(tblDebt[[#This Row],[Current Balance]]="","",IF(tblDebt[[#This Row],[Current Balance]]&lt;&gt;"0","unpaid","paid"))</f>
        <v/>
      </c>
      <c r="L154" s="28">
        <f t="shared" si="2"/>
        <v>0</v>
      </c>
    </row>
    <row r="155" spans="1:12" ht="15.75" x14ac:dyDescent="0.5">
      <c r="A155" s="35"/>
      <c r="B155" s="53"/>
      <c r="C155" s="28"/>
      <c r="D155" s="56"/>
      <c r="E155" s="56"/>
      <c r="F155" s="54"/>
      <c r="G155" s="56"/>
      <c r="H155" s="57"/>
      <c r="I155" s="55"/>
      <c r="J155" s="55"/>
      <c r="K155" s="28" t="str">
        <f>IF(tblDebt[[#This Row],[Current Balance]]="","",IF(tblDebt[[#This Row],[Current Balance]]&lt;&gt;"0","unpaid","paid"))</f>
        <v/>
      </c>
      <c r="L155" s="28">
        <f t="shared" si="2"/>
        <v>0</v>
      </c>
    </row>
    <row r="156" spans="1:12" ht="15.75" x14ac:dyDescent="0.5">
      <c r="A156" s="35"/>
      <c r="B156" s="53"/>
      <c r="C156" s="28"/>
      <c r="D156" s="56"/>
      <c r="E156" s="56"/>
      <c r="F156" s="54"/>
      <c r="G156" s="56"/>
      <c r="H156" s="57"/>
      <c r="I156" s="55"/>
      <c r="J156" s="55"/>
      <c r="K156" s="28" t="str">
        <f>IF(tblDebt[[#This Row],[Current Balance]]="","",IF(tblDebt[[#This Row],[Current Balance]]&lt;&gt;"0","unpaid","paid"))</f>
        <v/>
      </c>
      <c r="L156" s="28">
        <f t="shared" si="2"/>
        <v>0</v>
      </c>
    </row>
    <row r="157" spans="1:12" ht="15.75" x14ac:dyDescent="0.5">
      <c r="A157" s="35"/>
      <c r="B157" s="53"/>
      <c r="C157" s="28"/>
      <c r="D157" s="56"/>
      <c r="E157" s="56"/>
      <c r="F157" s="54"/>
      <c r="G157" s="56"/>
      <c r="H157" s="57"/>
      <c r="I157" s="55"/>
      <c r="J157" s="55"/>
      <c r="K157" s="28" t="str">
        <f>IF(tblDebt[[#This Row],[Current Balance]]="","",IF(tblDebt[[#This Row],[Current Balance]]&lt;&gt;"0","unpaid","paid"))</f>
        <v/>
      </c>
      <c r="L157" s="28">
        <f t="shared" si="2"/>
        <v>0</v>
      </c>
    </row>
    <row r="158" spans="1:12" ht="15.75" x14ac:dyDescent="0.5">
      <c r="A158" s="35"/>
      <c r="B158" s="53"/>
      <c r="C158" s="28"/>
      <c r="D158" s="56"/>
      <c r="E158" s="56"/>
      <c r="F158" s="54"/>
      <c r="G158" s="56"/>
      <c r="H158" s="57"/>
      <c r="I158" s="55"/>
      <c r="J158" s="55"/>
      <c r="K158" s="28" t="str">
        <f>IF(tblDebt[[#This Row],[Current Balance]]="","",IF(tblDebt[[#This Row],[Current Balance]]&lt;&gt;"0","unpaid","paid"))</f>
        <v/>
      </c>
      <c r="L158" s="28">
        <f t="shared" si="2"/>
        <v>0</v>
      </c>
    </row>
    <row r="159" spans="1:12" ht="15.75" x14ac:dyDescent="0.5">
      <c r="A159" s="35"/>
      <c r="B159" s="53"/>
      <c r="C159" s="28"/>
      <c r="D159" s="56"/>
      <c r="E159" s="56"/>
      <c r="F159" s="54"/>
      <c r="G159" s="56"/>
      <c r="H159" s="57"/>
      <c r="I159" s="55"/>
      <c r="J159" s="55"/>
      <c r="K159" s="28" t="str">
        <f>IF(tblDebt[[#This Row],[Current Balance]]="","",IF(tblDebt[[#This Row],[Current Balance]]&lt;&gt;"0","unpaid","paid"))</f>
        <v/>
      </c>
      <c r="L159" s="28">
        <f t="shared" si="2"/>
        <v>0</v>
      </c>
    </row>
    <row r="160" spans="1:12" ht="15.75" x14ac:dyDescent="0.5">
      <c r="A160" s="35"/>
      <c r="B160" s="53"/>
      <c r="C160" s="28"/>
      <c r="D160" s="56"/>
      <c r="E160" s="56"/>
      <c r="F160" s="54"/>
      <c r="G160" s="56"/>
      <c r="H160" s="57"/>
      <c r="I160" s="55"/>
      <c r="J160" s="55"/>
      <c r="K160" s="28" t="str">
        <f>IF(tblDebt[[#This Row],[Current Balance]]="","",IF(tblDebt[[#This Row],[Current Balance]]&lt;&gt;"0","unpaid","paid"))</f>
        <v/>
      </c>
      <c r="L160" s="28">
        <f t="shared" si="2"/>
        <v>0</v>
      </c>
    </row>
    <row r="161" spans="1:12" ht="15.75" x14ac:dyDescent="0.5">
      <c r="A161" s="35"/>
      <c r="B161" s="53"/>
      <c r="C161" s="28"/>
      <c r="D161" s="56"/>
      <c r="E161" s="56"/>
      <c r="F161" s="54"/>
      <c r="G161" s="56"/>
      <c r="H161" s="57"/>
      <c r="I161" s="55"/>
      <c r="J161" s="55"/>
      <c r="K161" s="28" t="str">
        <f>IF(tblDebt[[#This Row],[Current Balance]]="","",IF(tblDebt[[#This Row],[Current Balance]]&lt;&gt;"0","unpaid","paid"))</f>
        <v/>
      </c>
      <c r="L161" s="28">
        <f t="shared" si="2"/>
        <v>0</v>
      </c>
    </row>
    <row r="162" spans="1:12" ht="15.75" x14ac:dyDescent="0.5">
      <c r="A162" s="35"/>
      <c r="B162" s="53"/>
      <c r="C162" s="28"/>
      <c r="D162" s="56"/>
      <c r="E162" s="56"/>
      <c r="F162" s="54"/>
      <c r="G162" s="56"/>
      <c r="H162" s="57"/>
      <c r="I162" s="55"/>
      <c r="J162" s="55"/>
      <c r="K162" s="28" t="str">
        <f>IF(tblDebt[[#This Row],[Current Balance]]="","",IF(tblDebt[[#This Row],[Current Balance]]&lt;&gt;"0","unpaid","paid"))</f>
        <v/>
      </c>
      <c r="L162" s="28">
        <f t="shared" si="2"/>
        <v>0</v>
      </c>
    </row>
    <row r="163" spans="1:12" ht="15.75" x14ac:dyDescent="0.5">
      <c r="A163" s="35"/>
      <c r="B163" s="53"/>
      <c r="C163" s="28"/>
      <c r="D163" s="56"/>
      <c r="E163" s="56"/>
      <c r="F163" s="54"/>
      <c r="G163" s="56"/>
      <c r="H163" s="57"/>
      <c r="I163" s="55"/>
      <c r="J163" s="55"/>
      <c r="K163" s="28" t="str">
        <f>IF(tblDebt[[#This Row],[Current Balance]]="","",IF(tblDebt[[#This Row],[Current Balance]]&lt;&gt;"0","unpaid","paid"))</f>
        <v/>
      </c>
      <c r="L163" s="28">
        <f t="shared" si="2"/>
        <v>0</v>
      </c>
    </row>
    <row r="164" spans="1:12" ht="15.75" x14ac:dyDescent="0.5">
      <c r="A164" s="35"/>
      <c r="B164" s="53"/>
      <c r="C164" s="28"/>
      <c r="D164" s="56"/>
      <c r="E164" s="56"/>
      <c r="F164" s="54"/>
      <c r="G164" s="56"/>
      <c r="H164" s="57"/>
      <c r="I164" s="55"/>
      <c r="J164" s="55"/>
      <c r="K164" s="28" t="str">
        <f>IF(tblDebt[[#This Row],[Current Balance]]="","",IF(tblDebt[[#This Row],[Current Balance]]&lt;&gt;"0","unpaid","paid"))</f>
        <v/>
      </c>
      <c r="L164" s="28">
        <f t="shared" si="2"/>
        <v>0</v>
      </c>
    </row>
    <row r="165" spans="1:12" ht="15.75" x14ac:dyDescent="0.5">
      <c r="A165" s="35"/>
      <c r="B165" s="53"/>
      <c r="C165" s="28"/>
      <c r="D165" s="56"/>
      <c r="E165" s="56"/>
      <c r="F165" s="54"/>
      <c r="G165" s="56"/>
      <c r="H165" s="57"/>
      <c r="I165" s="55"/>
      <c r="J165" s="55"/>
      <c r="K165" s="28" t="str">
        <f>IF(tblDebt[[#This Row],[Current Balance]]="","",IF(tblDebt[[#This Row],[Current Balance]]&lt;&gt;"0","unpaid","paid"))</f>
        <v/>
      </c>
      <c r="L165" s="28">
        <f t="shared" si="2"/>
        <v>0</v>
      </c>
    </row>
    <row r="166" spans="1:12" ht="15.75" x14ac:dyDescent="0.5">
      <c r="A166" s="35"/>
      <c r="B166" s="53"/>
      <c r="C166" s="28"/>
      <c r="D166" s="56"/>
      <c r="E166" s="56"/>
      <c r="F166" s="54"/>
      <c r="G166" s="56"/>
      <c r="H166" s="57"/>
      <c r="I166" s="55"/>
      <c r="J166" s="55"/>
      <c r="K166" s="28" t="str">
        <f>IF(tblDebt[[#This Row],[Current Balance]]="","",IF(tblDebt[[#This Row],[Current Balance]]&lt;&gt;"0","unpaid","paid"))</f>
        <v/>
      </c>
      <c r="L166" s="28">
        <f t="shared" si="2"/>
        <v>0</v>
      </c>
    </row>
    <row r="167" spans="1:12" ht="15.75" x14ac:dyDescent="0.5">
      <c r="A167" s="35"/>
      <c r="B167" s="53"/>
      <c r="C167" s="28"/>
      <c r="D167" s="56"/>
      <c r="E167" s="56"/>
      <c r="F167" s="54"/>
      <c r="G167" s="56"/>
      <c r="H167" s="57"/>
      <c r="I167" s="55"/>
      <c r="J167" s="55"/>
      <c r="K167" s="28" t="str">
        <f>IF(tblDebt[[#This Row],[Current Balance]]="","",IF(tblDebt[[#This Row],[Current Balance]]&lt;&gt;"0","unpaid","paid"))</f>
        <v/>
      </c>
      <c r="L167" s="28">
        <f t="shared" si="2"/>
        <v>0</v>
      </c>
    </row>
    <row r="168" spans="1:12" ht="15.75" x14ac:dyDescent="0.5">
      <c r="A168" s="35"/>
      <c r="B168" s="53"/>
      <c r="C168" s="28"/>
      <c r="D168" s="56"/>
      <c r="E168" s="56"/>
      <c r="F168" s="54"/>
      <c r="G168" s="56"/>
      <c r="H168" s="57"/>
      <c r="I168" s="55"/>
      <c r="J168" s="55"/>
      <c r="K168" s="28" t="str">
        <f>IF(tblDebt[[#This Row],[Current Balance]]="","",IF(tblDebt[[#This Row],[Current Balance]]&lt;&gt;"0","unpaid","paid"))</f>
        <v/>
      </c>
      <c r="L168" s="28">
        <f t="shared" si="2"/>
        <v>0</v>
      </c>
    </row>
    <row r="169" spans="1:12" ht="15.75" x14ac:dyDescent="0.5">
      <c r="A169" s="35"/>
      <c r="B169" s="53"/>
      <c r="C169" s="28"/>
      <c r="D169" s="56"/>
      <c r="E169" s="56"/>
      <c r="F169" s="54"/>
      <c r="G169" s="56"/>
      <c r="H169" s="57"/>
      <c r="I169" s="55"/>
      <c r="J169" s="55"/>
      <c r="K169" s="28" t="str">
        <f>IF(tblDebt[[#This Row],[Current Balance]]="","",IF(tblDebt[[#This Row],[Current Balance]]&lt;&gt;"0","unpaid","paid"))</f>
        <v/>
      </c>
      <c r="L169" s="28">
        <f t="shared" si="2"/>
        <v>0</v>
      </c>
    </row>
    <row r="170" spans="1:12" ht="15.75" x14ac:dyDescent="0.5">
      <c r="A170" s="35"/>
      <c r="B170" s="53"/>
      <c r="C170" s="28"/>
      <c r="D170" s="56"/>
      <c r="E170" s="56"/>
      <c r="F170" s="54"/>
      <c r="G170" s="56"/>
      <c r="H170" s="57"/>
      <c r="I170" s="55"/>
      <c r="J170" s="55"/>
      <c r="K170" s="28" t="str">
        <f>IF(tblDebt[[#This Row],[Current Balance]]="","",IF(tblDebt[[#This Row],[Current Balance]]&lt;&gt;"0","unpaid","paid"))</f>
        <v/>
      </c>
      <c r="L170" s="28">
        <f t="shared" si="2"/>
        <v>0</v>
      </c>
    </row>
    <row r="171" spans="1:12" ht="15.75" x14ac:dyDescent="0.5">
      <c r="A171" s="35"/>
      <c r="B171" s="53"/>
      <c r="C171" s="28"/>
      <c r="D171" s="56"/>
      <c r="E171" s="56"/>
      <c r="F171" s="54"/>
      <c r="G171" s="56"/>
      <c r="H171" s="57"/>
      <c r="I171" s="55"/>
      <c r="J171" s="55"/>
      <c r="K171" s="28" t="str">
        <f>IF(tblDebt[[#This Row],[Current Balance]]="","",IF(tblDebt[[#This Row],[Current Balance]]&lt;&gt;"0","unpaid","paid"))</f>
        <v/>
      </c>
      <c r="L171" s="28">
        <f t="shared" si="2"/>
        <v>0</v>
      </c>
    </row>
    <row r="172" spans="1:12" ht="15.75" x14ac:dyDescent="0.5">
      <c r="A172" s="35"/>
      <c r="B172" s="53"/>
      <c r="C172" s="28"/>
      <c r="D172" s="56"/>
      <c r="E172" s="56"/>
      <c r="F172" s="54"/>
      <c r="G172" s="56"/>
      <c r="H172" s="57"/>
      <c r="I172" s="55"/>
      <c r="J172" s="55"/>
      <c r="K172" s="28" t="str">
        <f>IF(tblDebt[[#This Row],[Current Balance]]="","",IF(tblDebt[[#This Row],[Current Balance]]&lt;&gt;"0","unpaid","paid"))</f>
        <v/>
      </c>
      <c r="L172" s="28">
        <f t="shared" si="2"/>
        <v>0</v>
      </c>
    </row>
    <row r="173" spans="1:12" ht="15.75" x14ac:dyDescent="0.5">
      <c r="A173" s="35"/>
      <c r="B173" s="53"/>
      <c r="C173" s="28"/>
      <c r="D173" s="56"/>
      <c r="E173" s="56"/>
      <c r="F173" s="54"/>
      <c r="G173" s="56"/>
      <c r="H173" s="57"/>
      <c r="I173" s="55"/>
      <c r="J173" s="55"/>
      <c r="K173" s="28" t="str">
        <f>IF(tblDebt[[#This Row],[Current Balance]]="","",IF(tblDebt[[#This Row],[Current Balance]]&lt;&gt;"0","unpaid","paid"))</f>
        <v/>
      </c>
      <c r="L173" s="28">
        <f t="shared" si="2"/>
        <v>0</v>
      </c>
    </row>
    <row r="174" spans="1:12" ht="15.75" x14ac:dyDescent="0.5">
      <c r="A174" s="35"/>
      <c r="B174" s="53"/>
      <c r="C174" s="28"/>
      <c r="D174" s="56"/>
      <c r="E174" s="56"/>
      <c r="F174" s="54"/>
      <c r="G174" s="56"/>
      <c r="H174" s="57"/>
      <c r="I174" s="55"/>
      <c r="J174" s="55"/>
      <c r="K174" s="28" t="str">
        <f>IF(tblDebt[[#This Row],[Current Balance]]="","",IF(tblDebt[[#This Row],[Current Balance]]&lt;&gt;"0","unpaid","paid"))</f>
        <v/>
      </c>
      <c r="L174" s="28">
        <f t="shared" si="2"/>
        <v>0</v>
      </c>
    </row>
    <row r="175" spans="1:12" ht="15.75" x14ac:dyDescent="0.5">
      <c r="A175" s="35"/>
      <c r="B175" s="53"/>
      <c r="C175" s="28"/>
      <c r="D175" s="56"/>
      <c r="E175" s="56"/>
      <c r="F175" s="54"/>
      <c r="G175" s="56"/>
      <c r="H175" s="57"/>
      <c r="I175" s="55"/>
      <c r="J175" s="55"/>
      <c r="K175" s="28" t="str">
        <f>IF(tblDebt[[#This Row],[Current Balance]]="","",IF(tblDebt[[#This Row],[Current Balance]]&lt;&gt;"0","unpaid","paid"))</f>
        <v/>
      </c>
      <c r="L175" s="28">
        <f t="shared" si="2"/>
        <v>0</v>
      </c>
    </row>
    <row r="176" spans="1:12" ht="15.75" x14ac:dyDescent="0.5">
      <c r="A176" s="35"/>
      <c r="B176" s="53"/>
      <c r="C176" s="28"/>
      <c r="D176" s="56"/>
      <c r="E176" s="56"/>
      <c r="F176" s="54"/>
      <c r="G176" s="56"/>
      <c r="H176" s="57"/>
      <c r="I176" s="55"/>
      <c r="J176" s="55"/>
      <c r="K176" s="28" t="str">
        <f>IF(tblDebt[[#This Row],[Current Balance]]="","",IF(tblDebt[[#This Row],[Current Balance]]&lt;&gt;"0","unpaid","paid"))</f>
        <v/>
      </c>
      <c r="L176" s="28">
        <f t="shared" si="2"/>
        <v>0</v>
      </c>
    </row>
    <row r="177" spans="1:12" ht="15.75" x14ac:dyDescent="0.5">
      <c r="A177" s="35"/>
      <c r="B177" s="53"/>
      <c r="C177" s="28"/>
      <c r="D177" s="56"/>
      <c r="E177" s="56"/>
      <c r="F177" s="54"/>
      <c r="G177" s="56"/>
      <c r="H177" s="57"/>
      <c r="I177" s="55"/>
      <c r="J177" s="55"/>
      <c r="K177" s="28" t="str">
        <f>IF(tblDebt[[#This Row],[Current Balance]]="","",IF(tblDebt[[#This Row],[Current Balance]]&lt;&gt;"0","unpaid","paid"))</f>
        <v/>
      </c>
      <c r="L177" s="28">
        <f t="shared" si="2"/>
        <v>0</v>
      </c>
    </row>
    <row r="178" spans="1:12" ht="15.75" x14ac:dyDescent="0.5">
      <c r="A178" s="35"/>
      <c r="B178" s="53"/>
      <c r="C178" s="28"/>
      <c r="D178" s="56"/>
      <c r="E178" s="56"/>
      <c r="F178" s="54"/>
      <c r="G178" s="56"/>
      <c r="H178" s="57"/>
      <c r="I178" s="55"/>
      <c r="J178" s="55"/>
      <c r="K178" s="28" t="str">
        <f>IF(tblDebt[[#This Row],[Current Balance]]="","",IF(tblDebt[[#This Row],[Current Balance]]&lt;&gt;"0","unpaid","paid"))</f>
        <v/>
      </c>
      <c r="L178" s="28">
        <f t="shared" si="2"/>
        <v>0</v>
      </c>
    </row>
    <row r="179" spans="1:12" ht="15.75" x14ac:dyDescent="0.5">
      <c r="A179" s="35"/>
      <c r="B179" s="53"/>
      <c r="C179" s="28"/>
      <c r="D179" s="56"/>
      <c r="E179" s="56"/>
      <c r="F179" s="54"/>
      <c r="G179" s="56"/>
      <c r="H179" s="57"/>
      <c r="I179" s="55"/>
      <c r="J179" s="55"/>
      <c r="K179" s="28" t="str">
        <f>IF(tblDebt[[#This Row],[Current Balance]]="","",IF(tblDebt[[#This Row],[Current Balance]]&lt;&gt;"0","unpaid","paid"))</f>
        <v/>
      </c>
      <c r="L179" s="28">
        <f t="shared" si="2"/>
        <v>0</v>
      </c>
    </row>
    <row r="180" spans="1:12" ht="15.75" x14ac:dyDescent="0.5">
      <c r="A180" s="35"/>
      <c r="B180" s="53"/>
      <c r="C180" s="28"/>
      <c r="D180" s="56"/>
      <c r="E180" s="56"/>
      <c r="F180" s="54"/>
      <c r="G180" s="56"/>
      <c r="H180" s="57"/>
      <c r="I180" s="55"/>
      <c r="J180" s="55"/>
      <c r="K180" s="28" t="str">
        <f>IF(tblDebt[[#This Row],[Current Balance]]="","",IF(tblDebt[[#This Row],[Current Balance]]&lt;&gt;"0","unpaid","paid"))</f>
        <v/>
      </c>
      <c r="L180" s="28">
        <f t="shared" si="2"/>
        <v>0</v>
      </c>
    </row>
    <row r="181" spans="1:12" ht="15.75" x14ac:dyDescent="0.5">
      <c r="A181" s="35"/>
      <c r="B181" s="53"/>
      <c r="C181" s="28"/>
      <c r="D181" s="56"/>
      <c r="E181" s="56"/>
      <c r="F181" s="54"/>
      <c r="G181" s="56"/>
      <c r="H181" s="57"/>
      <c r="I181" s="55"/>
      <c r="J181" s="55"/>
      <c r="K181" s="28" t="str">
        <f>IF(tblDebt[[#This Row],[Current Balance]]="","",IF(tblDebt[[#This Row],[Current Balance]]&lt;&gt;"0","unpaid","paid"))</f>
        <v/>
      </c>
      <c r="L181" s="28">
        <f t="shared" si="2"/>
        <v>0</v>
      </c>
    </row>
    <row r="182" spans="1:12" ht="15.75" x14ac:dyDescent="0.5">
      <c r="A182" s="35"/>
      <c r="B182" s="53"/>
      <c r="C182" s="28"/>
      <c r="D182" s="56"/>
      <c r="E182" s="56"/>
      <c r="F182" s="54"/>
      <c r="G182" s="56"/>
      <c r="H182" s="57"/>
      <c r="I182" s="55"/>
      <c r="J182" s="55"/>
      <c r="K182" s="28" t="str">
        <f>IF(tblDebt[[#This Row],[Current Balance]]="","",IF(tblDebt[[#This Row],[Current Balance]]&lt;&gt;"0","unpaid","paid"))</f>
        <v/>
      </c>
      <c r="L182" s="28">
        <f t="shared" si="2"/>
        <v>0</v>
      </c>
    </row>
    <row r="183" spans="1:12" ht="15.75" x14ac:dyDescent="0.5">
      <c r="A183" s="35"/>
      <c r="B183" s="53"/>
      <c r="C183" s="28"/>
      <c r="D183" s="56"/>
      <c r="E183" s="56"/>
      <c r="F183" s="54"/>
      <c r="G183" s="56"/>
      <c r="H183" s="57"/>
      <c r="I183" s="55"/>
      <c r="J183" s="55"/>
      <c r="K183" s="28" t="str">
        <f>IF(tblDebt[[#This Row],[Current Balance]]="","",IF(tblDebt[[#This Row],[Current Balance]]&lt;&gt;"0","unpaid","paid"))</f>
        <v/>
      </c>
      <c r="L183" s="28">
        <f t="shared" si="2"/>
        <v>0</v>
      </c>
    </row>
    <row r="184" spans="1:12" ht="15.75" x14ac:dyDescent="0.5">
      <c r="A184" s="35"/>
      <c r="B184" s="53"/>
      <c r="C184" s="28"/>
      <c r="D184" s="56"/>
      <c r="E184" s="56"/>
      <c r="F184" s="54"/>
      <c r="G184" s="56"/>
      <c r="H184" s="57"/>
      <c r="I184" s="55"/>
      <c r="J184" s="55"/>
      <c r="K184" s="28" t="str">
        <f>IF(tblDebt[[#This Row],[Current Balance]]="","",IF(tblDebt[[#This Row],[Current Balance]]&lt;&gt;"0","unpaid","paid"))</f>
        <v/>
      </c>
      <c r="L184" s="28">
        <f t="shared" si="2"/>
        <v>0</v>
      </c>
    </row>
    <row r="185" spans="1:12" ht="15.75" x14ac:dyDescent="0.5">
      <c r="A185" s="35"/>
      <c r="B185" s="53"/>
      <c r="C185" s="28"/>
      <c r="D185" s="56"/>
      <c r="E185" s="56"/>
      <c r="F185" s="54"/>
      <c r="G185" s="56"/>
      <c r="H185" s="57"/>
      <c r="I185" s="55"/>
      <c r="J185" s="55"/>
      <c r="K185" s="28" t="str">
        <f>IF(tblDebt[[#This Row],[Current Balance]]="","",IF(tblDebt[[#This Row],[Current Balance]]&lt;&gt;"0","unpaid","paid"))</f>
        <v/>
      </c>
      <c r="L185" s="28">
        <f t="shared" si="2"/>
        <v>0</v>
      </c>
    </row>
    <row r="186" spans="1:12" ht="15.75" x14ac:dyDescent="0.5">
      <c r="A186" s="35"/>
      <c r="B186" s="53"/>
      <c r="C186" s="28"/>
      <c r="D186" s="56"/>
      <c r="E186" s="56"/>
      <c r="F186" s="54"/>
      <c r="G186" s="56"/>
      <c r="H186" s="57"/>
      <c r="I186" s="55"/>
      <c r="J186" s="55"/>
      <c r="K186" s="28" t="str">
        <f>IF(tblDebt[[#This Row],[Current Balance]]="","",IF(tblDebt[[#This Row],[Current Balance]]&lt;&gt;"0","unpaid","paid"))</f>
        <v/>
      </c>
      <c r="L186" s="28">
        <f t="shared" si="2"/>
        <v>0</v>
      </c>
    </row>
    <row r="187" spans="1:12" ht="15.75" x14ac:dyDescent="0.5">
      <c r="A187" s="35"/>
      <c r="B187" s="53"/>
      <c r="C187" s="28"/>
      <c r="D187" s="56"/>
      <c r="E187" s="56"/>
      <c r="F187" s="54"/>
      <c r="G187" s="56"/>
      <c r="H187" s="57"/>
      <c r="I187" s="55"/>
      <c r="J187" s="55"/>
      <c r="K187" s="28" t="str">
        <f>IF(tblDebt[[#This Row],[Current Balance]]="","",IF(tblDebt[[#This Row],[Current Balance]]&lt;&gt;"0","unpaid","paid"))</f>
        <v/>
      </c>
      <c r="L187" s="28">
        <f t="shared" si="2"/>
        <v>0</v>
      </c>
    </row>
    <row r="188" spans="1:12" ht="15.75" x14ac:dyDescent="0.5">
      <c r="A188" s="35"/>
      <c r="B188" s="53"/>
      <c r="C188" s="28"/>
      <c r="D188" s="56"/>
      <c r="E188" s="56"/>
      <c r="F188" s="54"/>
      <c r="G188" s="56"/>
      <c r="H188" s="57"/>
      <c r="I188" s="55"/>
      <c r="J188" s="55"/>
      <c r="K188" s="28" t="str">
        <f>IF(tblDebt[[#This Row],[Current Balance]]="","",IF(tblDebt[[#This Row],[Current Balance]]&lt;&gt;"0","unpaid","paid"))</f>
        <v/>
      </c>
      <c r="L188" s="28">
        <f t="shared" si="2"/>
        <v>0</v>
      </c>
    </row>
    <row r="189" spans="1:12" ht="15.75" x14ac:dyDescent="0.5">
      <c r="A189" s="35"/>
      <c r="B189" s="53"/>
      <c r="C189" s="28"/>
      <c r="D189" s="56"/>
      <c r="E189" s="56"/>
      <c r="F189" s="54"/>
      <c r="G189" s="56"/>
      <c r="H189" s="57"/>
      <c r="I189" s="55"/>
      <c r="J189" s="55"/>
      <c r="K189" s="28" t="str">
        <f>IF(tblDebt[[#This Row],[Current Balance]]="","",IF(tblDebt[[#This Row],[Current Balance]]&lt;&gt;"0","unpaid","paid"))</f>
        <v/>
      </c>
      <c r="L189" s="28">
        <f t="shared" si="2"/>
        <v>0</v>
      </c>
    </row>
    <row r="190" spans="1:12" ht="15.75" x14ac:dyDescent="0.5">
      <c r="A190" s="35"/>
      <c r="B190" s="53"/>
      <c r="C190" s="28"/>
      <c r="D190" s="56"/>
      <c r="E190" s="56"/>
      <c r="F190" s="54"/>
      <c r="G190" s="56"/>
      <c r="H190" s="57"/>
      <c r="I190" s="55"/>
      <c r="J190" s="55"/>
      <c r="K190" s="28" t="str">
        <f>IF(tblDebt[[#This Row],[Current Balance]]="","",IF(tblDebt[[#This Row],[Current Balance]]&lt;&gt;"0","unpaid","paid"))</f>
        <v/>
      </c>
      <c r="L190" s="28">
        <f t="shared" si="2"/>
        <v>0</v>
      </c>
    </row>
    <row r="191" spans="1:12" ht="15.75" x14ac:dyDescent="0.5">
      <c r="A191" s="35"/>
      <c r="B191" s="53"/>
      <c r="C191" s="28"/>
      <c r="D191" s="56"/>
      <c r="E191" s="56"/>
      <c r="F191" s="54"/>
      <c r="G191" s="56"/>
      <c r="H191" s="57"/>
      <c r="I191" s="55"/>
      <c r="J191" s="55"/>
      <c r="K191" s="28" t="str">
        <f>IF(tblDebt[[#This Row],[Current Balance]]="","",IF(tblDebt[[#This Row],[Current Balance]]&lt;&gt;"0","unpaid","paid"))</f>
        <v/>
      </c>
      <c r="L191" s="28">
        <f t="shared" si="2"/>
        <v>0</v>
      </c>
    </row>
    <row r="192" spans="1:12" ht="15.75" x14ac:dyDescent="0.5">
      <c r="A192" s="35"/>
      <c r="B192" s="53"/>
      <c r="C192" s="28"/>
      <c r="D192" s="56"/>
      <c r="E192" s="56"/>
      <c r="F192" s="54"/>
      <c r="G192" s="56"/>
      <c r="H192" s="57"/>
      <c r="I192" s="55"/>
      <c r="J192" s="55"/>
      <c r="K192" s="28" t="str">
        <f>IF(tblDebt[[#This Row],[Current Balance]]="","",IF(tblDebt[[#This Row],[Current Balance]]&lt;&gt;"0","unpaid","paid"))</f>
        <v/>
      </c>
      <c r="L192" s="28">
        <f t="shared" si="2"/>
        <v>0</v>
      </c>
    </row>
    <row r="193" spans="1:12" ht="15.75" x14ac:dyDescent="0.5">
      <c r="A193" s="35"/>
      <c r="B193" s="53"/>
      <c r="C193" s="28"/>
      <c r="D193" s="56"/>
      <c r="E193" s="56"/>
      <c r="F193" s="54"/>
      <c r="G193" s="56"/>
      <c r="H193" s="57"/>
      <c r="I193" s="55"/>
      <c r="J193" s="55"/>
      <c r="K193" s="28" t="str">
        <f>IF(tblDebt[[#This Row],[Current Balance]]="","",IF(tblDebt[[#This Row],[Current Balance]]&lt;&gt;"0","unpaid","paid"))</f>
        <v/>
      </c>
      <c r="L193" s="28">
        <f t="shared" si="2"/>
        <v>0</v>
      </c>
    </row>
    <row r="194" spans="1:12" ht="15.75" x14ac:dyDescent="0.5">
      <c r="A194" s="35"/>
      <c r="B194" s="53"/>
      <c r="C194" s="28"/>
      <c r="D194" s="56"/>
      <c r="E194" s="56"/>
      <c r="F194" s="54"/>
      <c r="G194" s="56"/>
      <c r="H194" s="57"/>
      <c r="I194" s="55"/>
      <c r="J194" s="55"/>
      <c r="K194" s="28" t="str">
        <f>IF(tblDebt[[#This Row],[Current Balance]]="","",IF(tblDebt[[#This Row],[Current Balance]]&lt;&gt;"0","unpaid","paid"))</f>
        <v/>
      </c>
      <c r="L194" s="28">
        <f t="shared" ref="L194:L199" si="3">DATEDIF(I194,J194,"M")</f>
        <v>0</v>
      </c>
    </row>
    <row r="195" spans="1:12" ht="15.75" x14ac:dyDescent="0.5">
      <c r="A195" s="35"/>
      <c r="B195" s="53"/>
      <c r="C195" s="28"/>
      <c r="D195" s="56"/>
      <c r="E195" s="56"/>
      <c r="F195" s="54"/>
      <c r="G195" s="56"/>
      <c r="H195" s="57"/>
      <c r="I195" s="55"/>
      <c r="J195" s="55"/>
      <c r="K195" s="28" t="str">
        <f>IF(tblDebt[[#This Row],[Current Balance]]="","",IF(tblDebt[[#This Row],[Current Balance]]&lt;&gt;"0","unpaid","paid"))</f>
        <v/>
      </c>
      <c r="L195" s="28">
        <f t="shared" si="3"/>
        <v>0</v>
      </c>
    </row>
    <row r="196" spans="1:12" ht="15.75" x14ac:dyDescent="0.5">
      <c r="A196" s="35"/>
      <c r="B196" s="53"/>
      <c r="C196" s="28"/>
      <c r="D196" s="56"/>
      <c r="E196" s="56"/>
      <c r="F196" s="54"/>
      <c r="G196" s="56"/>
      <c r="H196" s="57"/>
      <c r="I196" s="55"/>
      <c r="J196" s="55"/>
      <c r="K196" s="28" t="str">
        <f>IF(tblDebt[[#This Row],[Current Balance]]="","",IF(tblDebt[[#This Row],[Current Balance]]&lt;&gt;"0","unpaid","paid"))</f>
        <v/>
      </c>
      <c r="L196" s="28">
        <f t="shared" si="3"/>
        <v>0</v>
      </c>
    </row>
    <row r="197" spans="1:12" ht="15.75" x14ac:dyDescent="0.5">
      <c r="A197" s="35"/>
      <c r="B197" s="53"/>
      <c r="C197" s="28"/>
      <c r="D197" s="56"/>
      <c r="E197" s="56"/>
      <c r="F197" s="54"/>
      <c r="G197" s="56"/>
      <c r="H197" s="57"/>
      <c r="I197" s="55"/>
      <c r="J197" s="55"/>
      <c r="K197" s="28" t="str">
        <f>IF(tblDebt[[#This Row],[Current Balance]]="","",IF(tblDebt[[#This Row],[Current Balance]]&lt;&gt;"0","unpaid","paid"))</f>
        <v/>
      </c>
      <c r="L197" s="28">
        <f t="shared" si="3"/>
        <v>0</v>
      </c>
    </row>
    <row r="198" spans="1:12" ht="15.75" x14ac:dyDescent="0.5">
      <c r="A198" s="35"/>
      <c r="B198" s="53"/>
      <c r="C198" s="28"/>
      <c r="D198" s="56"/>
      <c r="E198" s="56"/>
      <c r="F198" s="54"/>
      <c r="G198" s="56"/>
      <c r="H198" s="57"/>
      <c r="I198" s="55"/>
      <c r="J198" s="55"/>
      <c r="K198" s="28" t="str">
        <f>IF(tblDebt[[#This Row],[Current Balance]]="","",IF(tblDebt[[#This Row],[Current Balance]]&lt;&gt;"0","unpaid","paid"))</f>
        <v/>
      </c>
      <c r="L198" s="28">
        <f t="shared" si="3"/>
        <v>0</v>
      </c>
    </row>
    <row r="199" spans="1:12" ht="15.75" x14ac:dyDescent="0.5">
      <c r="A199" s="35"/>
      <c r="B199" s="53"/>
      <c r="C199" s="28"/>
      <c r="D199" s="56"/>
      <c r="E199" s="56"/>
      <c r="F199" s="54"/>
      <c r="G199" s="56"/>
      <c r="H199" s="57"/>
      <c r="I199" s="55"/>
      <c r="J199" s="55"/>
      <c r="K199" s="28" t="str">
        <f>IF(tblDebt[[#This Row],[Current Balance]]="","",IF(tblDebt[[#This Row],[Current Balance]]&lt;&gt;"0","unpaid","paid"))</f>
        <v/>
      </c>
      <c r="L199" s="28">
        <f t="shared" si="3"/>
        <v>0</v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C7090F99-E048-473A-983F-43ED3BEFFB15}">
          <x14:formula1>
            <xm:f>Options!$A$2:$A$100</xm:f>
          </x14:formula1>
          <xm:sqref>A2:A1048576</xm:sqref>
        </x14:dataValidation>
        <x14:dataValidation type="list" allowBlank="1" showInputMessage="1" showErrorMessage="1" xr:uid="{228BC0F3-A82B-46F6-8771-F17408966302}">
          <x14:formula1>
            <xm:f>Options!$B$2:$B$100</xm:f>
          </x14:formula1>
          <xm:sqref>B2:B1048576</xm:sqref>
        </x14:dataValidation>
        <x14:dataValidation type="list" allowBlank="1" showInputMessage="1" showErrorMessage="1" xr:uid="{F8DAFA16-C8E5-4CD9-AE0F-50ACC5792E6E}">
          <x14:formula1>
            <xm:f>Options!$C$2:$C$200</xm:f>
          </x14:formula1>
          <xm:sqref>C2:C3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LibotTayo with Lily</vt:lpstr>
      <vt:lpstr>DebtEntry-FREE</vt:lpstr>
      <vt:lpstr>Decision Board</vt:lpstr>
      <vt:lpstr>Options</vt:lpstr>
      <vt:lpstr>DebtEntry-AUTOCOMPUTES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Jelly Lopez</dc:creator>
  <cp:lastModifiedBy>Jelly Lopez</cp:lastModifiedBy>
  <dcterms:created xsi:type="dcterms:W3CDTF">2015-06-05T18:17:20Z</dcterms:created>
  <dcterms:modified xsi:type="dcterms:W3CDTF">2026-07-31T10:34:52Z</dcterms:modified>
</cp:coreProperties>
</file>